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08c544b72f09a6/Desktop/DA14/Projects/lookups-da14-2tall95/"/>
    </mc:Choice>
  </mc:AlternateContent>
  <xr:revisionPtr revIDLastSave="69" documentId="8_{19ED61FC-0AAB-4DAC-83F6-00D6AC42053B}" xr6:coauthVersionLast="47" xr6:coauthVersionMax="47" xr10:uidLastSave="{3A2C3355-8092-4700-98D2-A3A7ED706AA1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" l="1"/>
  <c r="C74" i="1"/>
  <c r="D74" i="1"/>
  <c r="C75" i="1"/>
  <c r="D75" i="1"/>
  <c r="C76" i="1"/>
  <c r="D76" i="1"/>
  <c r="C77" i="1"/>
  <c r="D77" i="1"/>
  <c r="C78" i="1"/>
  <c r="D78" i="1"/>
  <c r="C79" i="1"/>
  <c r="D79" i="1"/>
  <c r="B75" i="1"/>
  <c r="B76" i="1"/>
  <c r="B77" i="1"/>
  <c r="B78" i="1"/>
  <c r="B79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C57" i="1"/>
  <c r="C58" i="1"/>
  <c r="C59" i="1"/>
  <c r="C60" i="1"/>
  <c r="C61" i="1"/>
  <c r="C56" i="1"/>
  <c r="D57" i="1"/>
  <c r="D58" i="1"/>
  <c r="D59" i="1"/>
  <c r="D60" i="1"/>
  <c r="D61" i="1"/>
  <c r="D56" i="1"/>
  <c r="B57" i="1"/>
  <c r="B58" i="1"/>
  <c r="B59" i="1"/>
  <c r="B60" i="1"/>
  <c r="B61" i="1"/>
  <c r="B5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<sst xmlns="http://schemas.openxmlformats.org/spreadsheetml/2006/main" count="149" uniqueCount="90">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</sst>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A101" sqref="A101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IFERROR(I2/H2,)</f>
        <v>-0.10493822282725118</v>
      </c>
      <c r="K2">
        <f>RANK(J2,J2:J52,1)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RANK(O2,O2:O52,1)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IFERROR(D3/B3,0)</f>
        <v>-2.3069981751824741E-2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IFERROR(I3/H3,)</f>
        <v>-7.1587313673678488E-2</v>
      </c>
      <c r="K3">
        <f t="shared" ref="K3:K52" si="5">RANK(J3,J3:J53,1)</f>
        <v>13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RANK(O3,O3:O53,1)</f>
        <v>36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-1.7440707697694863E-2</v>
      </c>
      <c r="K4">
        <f t="shared" si="5"/>
        <v>34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-0.13498695580457107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21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-1.7331268866947632E-3</v>
      </c>
      <c r="K6">
        <f t="shared" si="5"/>
        <v>40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35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-0.11123002959403271</v>
      </c>
      <c r="K7">
        <f t="shared" si="5"/>
        <v>7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-0.14942778736004425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-0.11528186307014912</v>
      </c>
      <c r="K9">
        <f t="shared" si="5"/>
        <v>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7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-5.8328067339072524E-2</v>
      </c>
      <c r="K10">
        <f t="shared" si="5"/>
        <v>11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39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-0.11766445318188171</v>
      </c>
      <c r="K12">
        <f t="shared" si="5"/>
        <v>4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6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-5.3243850088734883E-2</v>
      </c>
      <c r="K13">
        <f t="shared" si="5"/>
        <v>10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19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-1.1626592968636483E-2</v>
      </c>
      <c r="K14">
        <f t="shared" si="5"/>
        <v>30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13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-4.6607825420280143E-2</v>
      </c>
      <c r="K15">
        <f t="shared" si="5"/>
        <v>15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18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-2.7697842991158804E-4</v>
      </c>
      <c r="K16">
        <f t="shared" si="5"/>
        <v>33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29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-4.5370836152683523E-2</v>
      </c>
      <c r="K17">
        <f t="shared" si="5"/>
        <v>15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6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-7.0835350460006705E-2</v>
      </c>
      <c r="K18">
        <f t="shared" si="5"/>
        <v>8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1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-8.0250917955821899E-2</v>
      </c>
      <c r="K19">
        <f t="shared" si="5"/>
        <v>6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5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-7.4147890262190919E-5</v>
      </c>
      <c r="K20">
        <f t="shared" si="5"/>
        <v>30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28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-8.1276787064492179E-2</v>
      </c>
      <c r="K21">
        <f t="shared" si="5"/>
        <v>5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11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-1.6004272606362537E-2</v>
      </c>
      <c r="K22">
        <f t="shared" si="5"/>
        <v>23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24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-4.4271622872473403E-2</v>
      </c>
      <c r="K23">
        <f t="shared" si="5"/>
        <v>12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13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-4.2620844647132936E-2</v>
      </c>
      <c r="K24">
        <f t="shared" si="5"/>
        <v>13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22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-1.6101937309368593E-2</v>
      </c>
      <c r="K25">
        <f t="shared" si="5"/>
        <v>20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18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-6.2446392671501351E-2</v>
      </c>
      <c r="K26">
        <f t="shared" si="5"/>
        <v>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5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24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23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-0.20631975443303782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3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-4.2860872747024777E-2</v>
      </c>
      <c r="K29">
        <f t="shared" si="5"/>
        <v>10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19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-3.971909919295742E-3</v>
      </c>
      <c r="K30">
        <f t="shared" si="5"/>
        <v>19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-3.4392662500786743E-2</v>
      </c>
      <c r="K31">
        <f t="shared" si="5"/>
        <v>13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8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-1.8161839587761623E-2</v>
      </c>
      <c r="K32">
        <f t="shared" si="5"/>
        <v>15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8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-2.6635660489465278E-3</v>
      </c>
      <c r="K33">
        <f t="shared" si="5"/>
        <v>17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13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-5.1481972192227006E-2</v>
      </c>
      <c r="K34">
        <f t="shared" si="5"/>
        <v>7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8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17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16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-0.21287460931962104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1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-5.2033857953182258E-2</v>
      </c>
      <c r="K37">
        <f t="shared" si="5"/>
        <v>5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2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-5.2223687891129834E-2</v>
      </c>
      <c r="K38">
        <f t="shared" si="5"/>
        <v>4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11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-0.16168630757756886</v>
      </c>
      <c r="K39">
        <f t="shared" si="5"/>
        <v>1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4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-4.9078567313795014E-2</v>
      </c>
      <c r="K40">
        <f t="shared" si="5"/>
        <v>3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6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-2.6927997186112485E-2</v>
      </c>
      <c r="K41">
        <f t="shared" si="5"/>
        <v>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5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-1.2072202931945403E-2</v>
      </c>
      <c r="K42">
        <f t="shared" si="5"/>
        <v>8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9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-4.764477918386123E-2</v>
      </c>
      <c r="K43">
        <f t="shared" si="5"/>
        <v>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4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-8.0207454096728314E-3</v>
      </c>
      <c r="K44">
        <f t="shared" si="5"/>
        <v>7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-4.0246320962372462E-2</v>
      </c>
      <c r="K45">
        <f t="shared" si="5"/>
        <v>4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4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-3.3399350458007716E-2</v>
      </c>
      <c r="K46">
        <f t="shared" si="5"/>
        <v>5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-3.330268730789944E-4</v>
      </c>
      <c r="K47">
        <f t="shared" si="5"/>
        <v>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4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-4.2274540964939038E-2</v>
      </c>
      <c r="K48">
        <f t="shared" si="5"/>
        <v>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2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-7.4718268785991485E-2</v>
      </c>
      <c r="K49">
        <f t="shared" si="5"/>
        <v>2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3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3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3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-3.796233476981066E-2</v>
      </c>
      <c r="K51">
        <f t="shared" si="5"/>
        <v>2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2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-0.10705766018222174</v>
      </c>
      <c r="K52">
        <f t="shared" si="5"/>
        <v>1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1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VLOOKUP(A56,$A$2:$D$52,4)</f>
        <v>-36209.630000000005</v>
      </c>
      <c r="C56">
        <f>VLOOKUP(A56,$A$2:$J$52,9)</f>
        <v>-27292.159999999974</v>
      </c>
      <c r="D56">
        <f>VLOOKUP(A56,$A$2:$P$52,14)</f>
        <v>-9181.0800000000163</v>
      </c>
    </row>
    <row r="57" spans="1:16" x14ac:dyDescent="0.25">
      <c r="A57" t="s">
        <v>25</v>
      </c>
      <c r="B57">
        <f t="shared" ref="B57:B61" si="9">VLOOKUP(A57,$A$2:$D$52,4)</f>
        <v>0</v>
      </c>
      <c r="C57">
        <f t="shared" ref="C57:C61" si="10">VLOOKUP(A57,$A$2:$J$52,9)</f>
        <v>0</v>
      </c>
      <c r="D57">
        <f t="shared" ref="D57:D61" si="11">VLOOKUP(A57,$A$2:$P$52,14)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_xlfn.XLOOKUP(A65,$A$2:$A$52,$D$2:$D$52,)</f>
        <v>-36209.630000000005</v>
      </c>
      <c r="C65">
        <f>_xlfn.XLOOKUP(A65,$A$2:$A$52,$I$2:$I$52,)</f>
        <v>-27292.159999999974</v>
      </c>
      <c r="D65">
        <f>_xlfn.XLOOKUP(A65,$A$2:$A$52,$N$2:$N$52,)</f>
        <v>-9181.0800000000163</v>
      </c>
    </row>
    <row r="66" spans="1:4" x14ac:dyDescent="0.25">
      <c r="A66" t="s">
        <v>25</v>
      </c>
      <c r="B66">
        <f t="shared" ref="B66:B70" si="12">_xlfn.XLOOKUP(A66,$A$2:$A$52,$D$2:$D$52,)</f>
        <v>0</v>
      </c>
      <c r="C66">
        <f t="shared" ref="C66:C70" si="13">_xlfn.XLOOKUP(A66,$A$2:$A$52,$I$2:$I$52,)</f>
        <v>0</v>
      </c>
      <c r="D66">
        <f t="shared" ref="D66:D70" si="14">_xlfn.XLOOKUP(A66,$A$2:$A$52,$N$2:$N$52,)</f>
        <v>-311228.08999999997</v>
      </c>
    </row>
    <row r="67" spans="1:4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INDEX($A$2:$P$52,MATCH($A74,$A$2:$A$52,0),MATCH(B$73,$A$1:$P$1,0))</f>
        <v>-36209.630000000005</v>
      </c>
      <c r="C74">
        <f t="shared" ref="C74:D74" si="15">INDEX($A$2:$P$52,MATCH($A74,$A$2:$A$52,0),MATCH(C$73,$A$1:$P$1,0))</f>
        <v>-27292.159999999974</v>
      </c>
      <c r="D74">
        <f t="shared" si="15"/>
        <v>-9181.0800000000163</v>
      </c>
    </row>
    <row r="75" spans="1:4" x14ac:dyDescent="0.25">
      <c r="A75" t="s">
        <v>25</v>
      </c>
      <c r="B75">
        <f t="shared" ref="B75:D79" si="16">INDEX($A$2:$P$52,MATCH($A75,$A$2:$A$52,0),MATCH(B$73,$A$1:$P$1,0))</f>
        <v>0</v>
      </c>
      <c r="C75">
        <f t="shared" si="16"/>
        <v>0</v>
      </c>
      <c r="D75">
        <f t="shared" si="16"/>
        <v>-311228.08999999997</v>
      </c>
    </row>
    <row r="76" spans="1:4" x14ac:dyDescent="0.25">
      <c r="A76" t="s">
        <v>32</v>
      </c>
      <c r="B76">
        <f t="shared" si="16"/>
        <v>-149396.10000000987</v>
      </c>
      <c r="C76">
        <f t="shared" si="16"/>
        <v>-189254.06000000006</v>
      </c>
      <c r="D76">
        <f t="shared" si="16"/>
        <v>-374962.91000000015</v>
      </c>
    </row>
    <row r="77" spans="1:4" x14ac:dyDescent="0.25">
      <c r="A77" t="s">
        <v>38</v>
      </c>
      <c r="B77">
        <f t="shared" si="16"/>
        <v>-12230.810000000056</v>
      </c>
      <c r="C77">
        <f t="shared" si="16"/>
        <v>-45485.580000000075</v>
      </c>
      <c r="D77">
        <f t="shared" si="16"/>
        <v>-72.879999999888241</v>
      </c>
    </row>
    <row r="78" spans="1:4" x14ac:dyDescent="0.25">
      <c r="A78" t="s">
        <v>39</v>
      </c>
      <c r="B78">
        <f t="shared" si="16"/>
        <v>-4950.4699999999721</v>
      </c>
      <c r="C78">
        <f t="shared" si="16"/>
        <v>-8005.7900000010268</v>
      </c>
      <c r="D78">
        <f t="shared" si="16"/>
        <v>-1724.9000000000233</v>
      </c>
    </row>
    <row r="79" spans="1:4" x14ac:dyDescent="0.25">
      <c r="A79" t="s">
        <v>55</v>
      </c>
      <c r="B79">
        <f t="shared" si="16"/>
        <v>-184239.79000001028</v>
      </c>
      <c r="C79">
        <f t="shared" si="16"/>
        <v>-133456.33000001032</v>
      </c>
      <c r="D79">
        <f t="shared" si="16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kevin.holmes95@gmail.com</cp:lastModifiedBy>
  <cp:revision/>
  <dcterms:created xsi:type="dcterms:W3CDTF">2020-02-26T17:00:38Z</dcterms:created>
  <dcterms:modified xsi:type="dcterms:W3CDTF">2025-01-25T19:49:16Z</dcterms:modified>
  <cp:category/>
  <cp:contentStatus/>
</cp:coreProperties>
</file>