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2234bbbe2a9404/Desktop/NSS/Projects/lookups-da14-BelindaMills2/"/>
    </mc:Choice>
  </mc:AlternateContent>
  <xr:revisionPtr revIDLastSave="148" documentId="8_{19ED61FC-0AAB-4DAC-83F6-00D6AC42053B}" xr6:coauthVersionLast="47" xr6:coauthVersionMax="47" xr10:uidLastSave="{BE317FAC-785E-4BA7-A486-803FD832BC6B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4" i="1" l="1"/>
  <c r="C85" i="1"/>
  <c r="C86" i="1"/>
  <c r="B86" i="1"/>
  <c r="B85" i="1"/>
  <c r="B84" i="1"/>
  <c r="O24" i="1" l="1"/>
  <c r="O25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N25" i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2" i="1"/>
  <c r="O2" i="1" s="1"/>
  <c r="J18" i="1"/>
  <c r="J26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E19" i="1"/>
  <c r="E20" i="1"/>
  <c r="E21" i="1"/>
  <c r="E23" i="1"/>
  <c r="E25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D20" i="1"/>
  <c r="D21" i="1"/>
  <c r="D22" i="1"/>
  <c r="E22" i="1" s="1"/>
  <c r="D23" i="1"/>
  <c r="D24" i="1"/>
  <c r="E24" i="1" s="1"/>
  <c r="D25" i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B56" i="1" l="1" a="1"/>
  <c r="B56" i="1" s="1"/>
  <c r="C74" i="1" a="1"/>
  <c r="C74" i="1" s="1"/>
  <c r="D65" i="1" a="1"/>
  <c r="D65" i="1" s="1"/>
  <c r="P41" i="1"/>
  <c r="P29" i="1"/>
  <c r="P44" i="1"/>
  <c r="P43" i="1"/>
  <c r="P31" i="1"/>
  <c r="P30" i="1"/>
  <c r="B65" i="1" a="1"/>
  <c r="B65" i="1" s="1"/>
  <c r="D56" i="1" a="1"/>
  <c r="D56" i="1" s="1"/>
  <c r="O11" i="1"/>
  <c r="P11" i="1" s="1"/>
  <c r="C65" i="1" a="1"/>
  <c r="C65" i="1" s="1"/>
  <c r="P24" i="1"/>
  <c r="B74" i="1" a="1"/>
  <c r="B74" i="1" s="1"/>
  <c r="P25" i="1"/>
  <c r="D74" i="1" a="1"/>
  <c r="D74" i="1" s="1"/>
  <c r="E10" i="1"/>
  <c r="F10" i="1" s="1"/>
  <c r="C56" i="1" a="1"/>
  <c r="C56" i="1" s="1"/>
  <c r="J10" i="1"/>
  <c r="K10" i="1" s="1"/>
  <c r="P27" i="1"/>
  <c r="P15" i="1"/>
  <c r="P3" i="1"/>
  <c r="K14" i="1" l="1"/>
  <c r="F47" i="1"/>
  <c r="K40" i="1"/>
  <c r="F51" i="1"/>
  <c r="K33" i="1"/>
  <c r="K45" i="1"/>
  <c r="P9" i="1"/>
  <c r="K44" i="1"/>
  <c r="P21" i="1"/>
  <c r="P33" i="1"/>
  <c r="P12" i="1"/>
  <c r="F23" i="1"/>
  <c r="P45" i="1"/>
  <c r="P36" i="1"/>
  <c r="P17" i="1"/>
  <c r="P4" i="1"/>
  <c r="P52" i="1"/>
  <c r="P16" i="1"/>
  <c r="P13" i="1"/>
  <c r="P38" i="1"/>
  <c r="P6" i="1"/>
  <c r="P28" i="1"/>
  <c r="P49" i="1"/>
  <c r="F28" i="1"/>
  <c r="P18" i="1"/>
  <c r="P40" i="1"/>
  <c r="K4" i="1"/>
  <c r="K15" i="1"/>
  <c r="K30" i="1"/>
  <c r="K50" i="1"/>
  <c r="K34" i="1"/>
  <c r="K46" i="1"/>
  <c r="K6" i="1"/>
  <c r="K18" i="1"/>
  <c r="K20" i="1"/>
  <c r="K17" i="1"/>
  <c r="F13" i="1"/>
  <c r="K51" i="1"/>
  <c r="K7" i="1"/>
  <c r="K11" i="1"/>
  <c r="K29" i="1"/>
  <c r="F35" i="1"/>
  <c r="K13" i="1"/>
  <c r="K32" i="1"/>
  <c r="K23" i="1"/>
  <c r="K41" i="1"/>
  <c r="P47" i="1"/>
  <c r="K25" i="1"/>
  <c r="P2" i="1"/>
  <c r="P39" i="1"/>
  <c r="K35" i="1"/>
  <c r="K31" i="1"/>
  <c r="K12" i="1"/>
  <c r="K37" i="1"/>
  <c r="K26" i="1"/>
  <c r="K9" i="1"/>
  <c r="K47" i="1"/>
  <c r="F19" i="1"/>
  <c r="K2" i="1"/>
  <c r="K43" i="1"/>
  <c r="K49" i="1"/>
  <c r="K16" i="1"/>
  <c r="K21" i="1"/>
  <c r="P50" i="1"/>
  <c r="P19" i="1"/>
  <c r="P10" i="1"/>
  <c r="K38" i="1"/>
  <c r="K28" i="1"/>
  <c r="F22" i="1"/>
  <c r="F43" i="1"/>
  <c r="P42" i="1"/>
  <c r="F40" i="1"/>
  <c r="F41" i="1"/>
  <c r="P22" i="1"/>
  <c r="F36" i="1"/>
  <c r="K24" i="1"/>
  <c r="F48" i="1"/>
  <c r="K39" i="1"/>
  <c r="F3" i="1"/>
  <c r="K8" i="1"/>
  <c r="F11" i="1"/>
  <c r="F8" i="1"/>
  <c r="F49" i="1"/>
  <c r="F31" i="1"/>
  <c r="F18" i="1"/>
  <c r="F32" i="1"/>
  <c r="F37" i="1"/>
  <c r="F20" i="1"/>
  <c r="F42" i="1"/>
  <c r="F6" i="1"/>
  <c r="F26" i="1"/>
  <c r="F5" i="1"/>
  <c r="F12" i="1"/>
  <c r="F46" i="1"/>
  <c r="F4" i="1"/>
  <c r="F17" i="1"/>
  <c r="F7" i="1"/>
  <c r="F30" i="1"/>
  <c r="F16" i="1"/>
  <c r="F29" i="1"/>
  <c r="F14" i="1"/>
  <c r="F21" i="1"/>
  <c r="F25" i="1"/>
  <c r="F34" i="1"/>
  <c r="K3" i="1"/>
  <c r="F52" i="1"/>
  <c r="F2" i="1"/>
  <c r="P34" i="1"/>
  <c r="F9" i="1"/>
  <c r="K36" i="1"/>
  <c r="P51" i="1"/>
  <c r="F24" i="1"/>
  <c r="F15" i="1"/>
  <c r="F44" i="1"/>
  <c r="P14" i="1"/>
  <c r="P26" i="1"/>
  <c r="K27" i="1"/>
  <c r="P32" i="1"/>
  <c r="P8" i="1"/>
  <c r="P46" i="1"/>
  <c r="F33" i="1"/>
  <c r="K48" i="1"/>
  <c r="K19" i="1"/>
  <c r="F50" i="1"/>
  <c r="F27" i="1"/>
  <c r="P23" i="1"/>
  <c r="P48" i="1"/>
  <c r="K22" i="1"/>
  <c r="P37" i="1"/>
  <c r="K5" i="1"/>
  <c r="P7" i="1"/>
  <c r="P20" i="1"/>
  <c r="K42" i="1"/>
  <c r="F45" i="1"/>
  <c r="F38" i="1"/>
  <c r="K52" i="1"/>
  <c r="P5" i="1"/>
  <c r="F39" i="1"/>
  <c r="P3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<sst xmlns="http://schemas.openxmlformats.org/spreadsheetml/2006/main" count="149" uniqueCount="90">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</sst>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metro_budget!$B$81:$B$83</c:f>
              <c:strCache>
                <c:ptCount val="3"/>
                <c:pt idx="0">
                  <c:v>Question 6</c:v>
                </c:pt>
                <c:pt idx="1">
                  <c:v>Department</c:v>
                </c:pt>
                <c:pt idx="2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3-4465-B8F5-3528D03D9228}"/>
            </c:ext>
          </c:extLst>
        </c:ser>
        <c:ser>
          <c:idx val="1"/>
          <c:order val="1"/>
          <c:tx>
            <c:strRef>
              <c:f>metro_budget!$C$81:$C$83</c:f>
              <c:strCache>
                <c:ptCount val="3"/>
                <c:pt idx="0">
                  <c:v>Question 6</c:v>
                </c:pt>
                <c:pt idx="1">
                  <c:v>Department</c:v>
                </c:pt>
                <c:pt idx="2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73-4465-B8F5-3528D03D9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9777455"/>
        <c:axId val="1519768815"/>
      </c:barChart>
      <c:catAx>
        <c:axId val="151977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768815"/>
        <c:crosses val="autoZero"/>
        <c:auto val="1"/>
        <c:lblAlgn val="ctr"/>
        <c:lblOffset val="100"/>
        <c:noMultiLvlLbl val="0"/>
      </c:catAx>
      <c:valAx>
        <c:axId val="151976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777455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655320</xdr:colOff>
      <xdr:row>72</xdr:row>
      <xdr:rowOff>3810</xdr:rowOff>
    </xdr:from>
    <xdr:to>
      <xdr:col>7</xdr:col>
      <xdr:colOff>1630680</xdr:colOff>
      <xdr:row>91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EC3FC8-4E69-9E1F-34C6-895DA6BBE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abSelected="1" topLeftCell="A82" workbookViewId="0">
      <selection activeCell="I87" sqref="I87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IFERROR((D2/B2)*100,0)</f>
        <v>-4.3170750765267298</v>
      </c>
      <c r="F2">
        <f>RANK(E2, E$2:E$52, 1)</f>
        <v>14</v>
      </c>
      <c r="G2">
        <v>382685200</v>
      </c>
      <c r="H2">
        <v>346340810.81999999</v>
      </c>
      <c r="I2">
        <f>H2-G2</f>
        <v>-36344389.180000007</v>
      </c>
      <c r="J2" s="5">
        <f>IFERROR((I2/G2)*100,0)</f>
        <v>-9.4972027086493043</v>
      </c>
      <c r="K2">
        <f>RANK(J2, J$2:J$52, 1)</f>
        <v>10</v>
      </c>
      <c r="L2">
        <v>376548600</v>
      </c>
      <c r="M2">
        <v>355279492.22999901</v>
      </c>
      <c r="N2">
        <f>M2-L2</f>
        <v>-21269107.770000994</v>
      </c>
      <c r="O2" s="5">
        <f>IFERROR((N2/L2)*100,0)</f>
        <v>-5.6484362894991493</v>
      </c>
      <c r="P2">
        <f>RANK(O2, O$2:O$52, 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IFERROR((D3/B3)*100,0)</f>
        <v>-2.306998175182474</v>
      </c>
      <c r="F3">
        <f t="shared" ref="F3:F52" si="2">RANK(E3, E$2:E$52,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IFERROR((I3/G3)*100,0)</f>
        <v>-6.6804928315415246</v>
      </c>
      <c r="K3">
        <f t="shared" ref="K3:K52" si="5">RANK(J3, J$2:J$52, 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IFERROR((N3/L3)*100,0)</f>
        <v>-0.13540749922529313</v>
      </c>
      <c r="P3">
        <f t="shared" ref="P3:P52" si="8">RANK(O3, O$2:O$52, 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-0.49327413275443005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-2.6599210899959034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-11.8932605449092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-3.3800336357544181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-0.17301283547257551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-1.925202156356929E-2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-11.502817362571344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-10.009631366303926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-11.920361114432618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-15.235918433091292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-13.000189224870184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-15.295680364719175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-4.2417130511048908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-10.336567542917004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-7.3852043000788656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-8.1681998646514788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-5.5113408723747934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-1.8832984615384649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-82.994157333333334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-5.0060657805601609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-10.527708280146378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-6.5433934755654439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-1.2912833886247805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-5.0552253482656591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-1.363794921875001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-1.1492968897266764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-4.0308095781071831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0.3183740886682499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-4.4532273014072015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-2.3829085727446113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-2.7690173410403609E-2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-1.4464932677229223E-3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-4.3401666263871936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-6.3071811282801553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-6.6149619014330669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-12.882667147667155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-4.2585042942981461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-7.4289145810384634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-6.168726212137428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-1.237953820330081E-3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-7.4142392760188757E-3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-8.9158438821450737E-5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-7.5167420624229555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-3.6546762734864151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-6.2439674240938325E-3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-3.9590110100806721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-4.2394738976719148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-2.5892971236375009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-6.5504224339284784E-3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-1.5846773555029745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-0.34741188318228061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-8.5306091660634671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-5.877604093932784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-5.7720881286022072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-17.103239309050917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-8.6909325643882269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-1.4800253727847621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-4.1099320021590158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-1.2225336516860272E-3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-0.83831374359143751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-0.39561962641116366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-0.27439209100169187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-1.4030533529678328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-2.7581118653977401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-0.79969930789269061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-0.26564903115433453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-0.55141067323084925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-1.8939149738619769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-4.8961345561534095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-2.6647296115611243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-17.551246244575609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-11.509132414892521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-3.944451575821919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-8.1928538464887524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-1.9443680579913543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-1.7580354847003175E-2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-8.0089523701776226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-13.918241656366655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-4.4919653310605225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-2.1279773539092579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-4.6782546934937894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-4.0110550149132491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-2.6221894095689224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-1.7099804162586643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-2.2070943135841053E-2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-1.8129115815929694E-5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-2.0497353541313266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-4.5477990374731387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-4.0778750220654301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-0.97760750186150747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-0.79569249404813536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-1.8780648419868169E-4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-3.8689222111488961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-1.1432866237947359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-0.30010420686993711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-3.2319887218048819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-4.6225533508053109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-1.743593969089836E-2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-3.3291600310348286E-2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-2.9266019117572751E-2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-3.1133192323107859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-4.0559890224125805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-6.9523586744639339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-1.2785255822058128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-3.6573903982970233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-9.6704683082722216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-11.404408166781529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 cm="1">
        <f t="array" ref="B56:B61">VLOOKUP(A56:A61,A1:P52,4)</f>
        <v>-36209.630000000005</v>
      </c>
      <c r="C56" cm="1">
        <f t="array" ref="C56:C61">VLOOKUP(A56:A61,A1:P52,9)</f>
        <v>-27292.159999999974</v>
      </c>
      <c r="D56" cm="1">
        <f t="array" ref="D56:D61">VLOOKUP(A56:A61,A1:P52,14)</f>
        <v>-9181.0800000000163</v>
      </c>
    </row>
    <row r="57" spans="1:16" x14ac:dyDescent="0.3">
      <c r="A57" t="s">
        <v>25</v>
      </c>
      <c r="B57">
        <v>0</v>
      </c>
      <c r="C57">
        <v>0</v>
      </c>
      <c r="D57">
        <v>-311228.08999999997</v>
      </c>
    </row>
    <row r="58" spans="1:16" x14ac:dyDescent="0.3">
      <c r="A58" t="s">
        <v>32</v>
      </c>
      <c r="B58">
        <v>-149396.10000000987</v>
      </c>
      <c r="C58">
        <v>-189254.06000000006</v>
      </c>
      <c r="D58">
        <v>-374962.91000000015</v>
      </c>
    </row>
    <row r="59" spans="1:16" x14ac:dyDescent="0.3">
      <c r="A59" t="s">
        <v>38</v>
      </c>
      <c r="B59">
        <v>-12230.810000000056</v>
      </c>
      <c r="C59">
        <v>-45485.580000000075</v>
      </c>
      <c r="D59">
        <v>-72.879999999888241</v>
      </c>
    </row>
    <row r="60" spans="1:16" x14ac:dyDescent="0.3">
      <c r="A60" t="s">
        <v>39</v>
      </c>
      <c r="B60">
        <v>-4950.4699999999721</v>
      </c>
      <c r="C60">
        <v>-8005.7900000010268</v>
      </c>
      <c r="D60">
        <v>-1724.9000000000233</v>
      </c>
    </row>
    <row r="61" spans="1:16" x14ac:dyDescent="0.3">
      <c r="A61" t="s">
        <v>55</v>
      </c>
      <c r="B61">
        <v>-184239.79000001028</v>
      </c>
      <c r="C61">
        <v>-133456.33000001032</v>
      </c>
      <c r="D61"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cm="1">
        <f t="array" ref="B65:B70">_xlfn.XLOOKUP(A65:A70,A2:A52,D2:D52)</f>
        <v>-36209.630000000005</v>
      </c>
      <c r="C65" cm="1">
        <f t="array" ref="C65:C70">_xlfn.XLOOKUP(A65:A70, A2:A52,I2:I52)</f>
        <v>-27292.159999999974</v>
      </c>
      <c r="D65" cm="1">
        <f t="array" ref="D65:D70">_xlfn.XLOOKUP(A65:A70,A2:A52,N2:N52)</f>
        <v>-9181.0800000000163</v>
      </c>
    </row>
    <row r="66" spans="1:4" x14ac:dyDescent="0.3">
      <c r="A66" t="s">
        <v>25</v>
      </c>
      <c r="B66">
        <v>0</v>
      </c>
      <c r="C66">
        <v>0</v>
      </c>
      <c r="D66">
        <v>-311228.08999999997</v>
      </c>
    </row>
    <row r="67" spans="1:4" x14ac:dyDescent="0.3">
      <c r="A67" t="s">
        <v>32</v>
      </c>
      <c r="B67">
        <v>-149396.10000000987</v>
      </c>
      <c r="C67">
        <v>-189254.06000000006</v>
      </c>
      <c r="D67">
        <v>-374962.91000000015</v>
      </c>
    </row>
    <row r="68" spans="1:4" x14ac:dyDescent="0.3">
      <c r="A68" t="s">
        <v>38</v>
      </c>
      <c r="B68">
        <v>-12230.810000000056</v>
      </c>
      <c r="C68">
        <v>-45485.580000000075</v>
      </c>
      <c r="D68">
        <v>-72.879999999888241</v>
      </c>
    </row>
    <row r="69" spans="1:4" x14ac:dyDescent="0.3">
      <c r="A69" t="s">
        <v>39</v>
      </c>
      <c r="B69">
        <v>-4950.4699999999721</v>
      </c>
      <c r="C69">
        <v>-8005.7900000010268</v>
      </c>
      <c r="D69">
        <v>-1724.9000000000233</v>
      </c>
    </row>
    <row r="70" spans="1:4" x14ac:dyDescent="0.3">
      <c r="A70" t="s">
        <v>55</v>
      </c>
      <c r="B70">
        <v>-184239.79000001028</v>
      </c>
      <c r="C70">
        <v>-133456.33000001032</v>
      </c>
      <c r="D70"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 cm="1">
        <f t="array" ref="B74:B79">INDEX(D2:D52,MATCH(A74:A79,A2:A52,0))</f>
        <v>-36209.630000000005</v>
      </c>
      <c r="C74" cm="1">
        <f t="array" ref="C74:C79">INDEX(I2:I52,MATCH(A74:A79,A2:A52,0))</f>
        <v>-27292.159999999974</v>
      </c>
      <c r="D74" cm="1">
        <f t="array" ref="D74:D79">INDEX(N2:N52,MATCH(A74:A79,A2:A52,0))</f>
        <v>-9181.0800000000163</v>
      </c>
    </row>
    <row r="75" spans="1:4" x14ac:dyDescent="0.3">
      <c r="A75" t="s">
        <v>25</v>
      </c>
      <c r="B75">
        <v>0</v>
      </c>
      <c r="C75">
        <v>0</v>
      </c>
      <c r="D75">
        <v>-311228.08999999997</v>
      </c>
    </row>
    <row r="76" spans="1:4" x14ac:dyDescent="0.3">
      <c r="A76" t="s">
        <v>32</v>
      </c>
      <c r="B76">
        <v>-149396.10000000987</v>
      </c>
      <c r="C76">
        <v>-189254.06000000006</v>
      </c>
      <c r="D76">
        <v>-374962.91000000015</v>
      </c>
    </row>
    <row r="77" spans="1:4" x14ac:dyDescent="0.3">
      <c r="A77" t="s">
        <v>38</v>
      </c>
      <c r="B77">
        <v>-12230.810000000056</v>
      </c>
      <c r="C77">
        <v>-45485.580000000075</v>
      </c>
      <c r="D77">
        <v>-72.879999999888241</v>
      </c>
    </row>
    <row r="78" spans="1:4" x14ac:dyDescent="0.3">
      <c r="A78" t="s">
        <v>39</v>
      </c>
      <c r="B78">
        <v>-4950.4699999999721</v>
      </c>
      <c r="C78">
        <v>-8005.7900000010268</v>
      </c>
      <c r="D78">
        <v>-1724.9000000000233</v>
      </c>
    </row>
    <row r="79" spans="1:4" x14ac:dyDescent="0.3">
      <c r="A79" t="s">
        <v>55</v>
      </c>
      <c r="B79">
        <v>-184239.79000001028</v>
      </c>
      <c r="C79">
        <v>-133456.33000001032</v>
      </c>
      <c r="D79">
        <v>-82077.349999999627</v>
      </c>
    </row>
    <row r="81" spans="1:7" x14ac:dyDescent="0.3">
      <c r="A81" s="7" t="s">
        <v>70</v>
      </c>
    </row>
    <row r="82" spans="1:7" x14ac:dyDescent="0.3">
      <c r="A82" s="10" t="s">
        <v>0</v>
      </c>
    </row>
    <row r="83" spans="1:7" x14ac:dyDescent="0.3">
      <c r="A83" s="9"/>
      <c r="B83" s="1" t="s">
        <v>71</v>
      </c>
      <c r="C83" s="1" t="s">
        <v>72</v>
      </c>
    </row>
    <row r="84" spans="1:7" x14ac:dyDescent="0.3">
      <c r="A84" t="s">
        <v>73</v>
      </c>
      <c r="B84" s="6" t="str">
        <f>INDEX(A2:A52, MATCH($B$82, B2:B52,0))</f>
        <v>Community Oversight Board</v>
      </c>
      <c r="C84" s="6" t="str">
        <f>INDEX(A2:A52, MATCH($B$82, C2:C52,0))</f>
        <v>Community Oversight Board</v>
      </c>
    </row>
    <row r="85" spans="1:7" x14ac:dyDescent="0.3">
      <c r="A85" t="s">
        <v>74</v>
      </c>
      <c r="B85" s="6" t="str">
        <f>INDEX(A3:A53, MATCH($B$82, G2:G52,0))</f>
        <v>County Clerk</v>
      </c>
      <c r="C85" s="6" t="str">
        <f>INDEX(A2:A52, MATCH($B$82, H2:H52,0))</f>
        <v>Community Oversight Board</v>
      </c>
    </row>
    <row r="86" spans="1:7" x14ac:dyDescent="0.3">
      <c r="A86" t="s">
        <v>75</v>
      </c>
      <c r="B86" s="6" t="str">
        <f>INDEX(A4:A54, MATCH($B$82, L2:L52,0))</f>
        <v>Justice Integration Services</v>
      </c>
      <c r="C86" s="6" t="str">
        <f>INDEX(A2:A52, MATCH($B$82, M2:M52,0))</f>
        <v>Information Technology Service</v>
      </c>
    </row>
    <row r="87" spans="1:7" x14ac:dyDescent="0.3">
      <c r="B87" s="6"/>
      <c r="C87" s="6"/>
    </row>
    <row r="88" spans="1:7" x14ac:dyDescent="0.3">
      <c r="B88" s="6"/>
      <c r="C88" s="6"/>
    </row>
    <row r="89" spans="1:7" x14ac:dyDescent="0.3">
      <c r="B89" s="6"/>
      <c r="C89" s="6"/>
    </row>
    <row r="90" spans="1:7" x14ac:dyDescent="0.3">
      <c r="B90" s="6"/>
      <c r="C90" s="6"/>
    </row>
    <row r="91" spans="1:7" x14ac:dyDescent="0.3">
      <c r="B91" s="6"/>
    </row>
    <row r="92" spans="1:7" x14ac:dyDescent="0.3">
      <c r="A92" s="7" t="s">
        <v>76</v>
      </c>
    </row>
    <row r="93" spans="1:7" x14ac:dyDescent="0.3">
      <c r="A93" t="s">
        <v>77</v>
      </c>
      <c r="B93" s="7">
        <v>1</v>
      </c>
      <c r="C93" s="7"/>
      <c r="D93" s="7">
        <v>2</v>
      </c>
      <c r="E93" s="7"/>
      <c r="F93" s="7">
        <v>3</v>
      </c>
    </row>
    <row r="94" spans="1:7" x14ac:dyDescent="0.3">
      <c r="B94" s="8" t="s">
        <v>0</v>
      </c>
      <c r="C94" s="8" t="s">
        <v>78</v>
      </c>
      <c r="D94" s="8" t="s">
        <v>0</v>
      </c>
      <c r="E94" s="8" t="s">
        <v>78</v>
      </c>
      <c r="F94" s="8" t="s">
        <v>0</v>
      </c>
      <c r="G94" s="8" t="s">
        <v>78</v>
      </c>
    </row>
    <row r="95" spans="1:7" x14ac:dyDescent="0.3">
      <c r="A95" t="s">
        <v>73</v>
      </c>
      <c r="C95" s="5"/>
      <c r="E95" s="5"/>
      <c r="G95" s="5"/>
    </row>
    <row r="96" spans="1:7" x14ac:dyDescent="0.3">
      <c r="A96" t="s">
        <v>74</v>
      </c>
      <c r="C96" s="5"/>
      <c r="E96" s="5"/>
      <c r="G96" s="5"/>
    </row>
    <row r="97" spans="1:9" x14ac:dyDescent="0.3">
      <c r="A97" t="s">
        <v>75</v>
      </c>
      <c r="C97" s="5"/>
      <c r="E97" s="5"/>
      <c r="G97" s="5"/>
    </row>
    <row r="99" spans="1:9" x14ac:dyDescent="0.3">
      <c r="A99" s="7" t="s">
        <v>79</v>
      </c>
    </row>
    <row r="100" spans="1:9" x14ac:dyDescent="0.3">
      <c r="A100" t="s">
        <v>77</v>
      </c>
      <c r="B100" s="7">
        <v>1</v>
      </c>
      <c r="C100" s="7"/>
      <c r="D100" s="7">
        <v>2</v>
      </c>
      <c r="E100" s="7"/>
      <c r="F100" s="7">
        <v>3</v>
      </c>
    </row>
    <row r="101" spans="1:9" x14ac:dyDescent="0.3">
      <c r="B101" s="8" t="s">
        <v>0</v>
      </c>
      <c r="C101" s="8" t="s">
        <v>78</v>
      </c>
      <c r="D101" s="8" t="s">
        <v>0</v>
      </c>
      <c r="E101" s="8" t="s">
        <v>78</v>
      </c>
      <c r="F101" s="8" t="s">
        <v>0</v>
      </c>
      <c r="G101" s="8" t="s">
        <v>78</v>
      </c>
    </row>
    <row r="102" spans="1:9" x14ac:dyDescent="0.3">
      <c r="A102" t="s">
        <v>73</v>
      </c>
      <c r="C102" s="4"/>
      <c r="E102" s="4"/>
      <c r="G102" s="4"/>
      <c r="I102" s="4"/>
    </row>
    <row r="103" spans="1:9" x14ac:dyDescent="0.3">
      <c r="A103" t="s">
        <v>74</v>
      </c>
      <c r="C103" s="4"/>
      <c r="E103" s="4"/>
      <c r="G103" s="4"/>
      <c r="I103" s="4"/>
    </row>
    <row r="104" spans="1:9" x14ac:dyDescent="0.3">
      <c r="A104" t="s">
        <v>75</v>
      </c>
      <c r="C104" s="4"/>
      <c r="E104" s="4"/>
      <c r="G104" s="4"/>
      <c r="I104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sqref="B82" xr:uid="{16A9D64E-040C-48F4-81D0-5B671473CD49}">
      <formula1>$A$74:$A$79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Beulah-Hephzibah Mills</cp:lastModifiedBy>
  <cp:revision/>
  <dcterms:created xsi:type="dcterms:W3CDTF">2020-02-26T17:00:38Z</dcterms:created>
  <dcterms:modified xsi:type="dcterms:W3CDTF">2025-01-25T04:56:06Z</dcterms:modified>
  <cp:category/>
  <cp:contentStatus/>
</cp:coreProperties>
</file>