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l\NSS Analytics DA14\Project\metro_budget\"/>
    </mc:Choice>
  </mc:AlternateContent>
  <xr:revisionPtr revIDLastSave="0" documentId="13_ncr:1_{EB169925-9901-4E19-8D1F-8775524135E2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etro_budget" sheetId="1" r:id="rId1"/>
    <sheet name="Sheet1" sheetId="3" r:id="rId2"/>
    <sheet name="data_dictionary" sheetId="2" r:id="rId3"/>
  </sheets>
  <definedNames>
    <definedName name="_xlnm._FilterDatabase" localSheetId="0" hidden="1">metro_budget!$A$81:$C$86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  <c r="B84" i="1"/>
  <c r="C58" i="1"/>
  <c r="C59" i="1"/>
  <c r="C60" i="1"/>
  <c r="C61" i="1"/>
  <c r="D5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6" i="1"/>
  <c r="D57" i="1"/>
  <c r="D58" i="1"/>
  <c r="D59" i="1"/>
  <c r="D60" i="1"/>
  <c r="D61" i="1"/>
  <c r="B58" i="1"/>
  <c r="D76" i="1"/>
  <c r="D77" i="1"/>
  <c r="D78" i="1"/>
  <c r="D79" i="1"/>
  <c r="D74" i="1"/>
  <c r="D70" i="1"/>
  <c r="D2" i="1"/>
  <c r="G2" i="1" s="1"/>
  <c r="O3" i="1"/>
  <c r="O4" i="1"/>
  <c r="O5" i="1"/>
  <c r="O6" i="1"/>
  <c r="O7" i="1"/>
  <c r="O8" i="1"/>
  <c r="O9" i="1"/>
  <c r="O10" i="1"/>
  <c r="O11" i="1"/>
  <c r="D66" i="1" s="1"/>
  <c r="O12" i="1"/>
  <c r="O13" i="1"/>
  <c r="O14" i="1"/>
  <c r="O15" i="1"/>
  <c r="O16" i="1"/>
  <c r="O17" i="1"/>
  <c r="O18" i="1"/>
  <c r="D67" i="1" s="1"/>
  <c r="O19" i="1"/>
  <c r="O20" i="1"/>
  <c r="O21" i="1"/>
  <c r="O22" i="1"/>
  <c r="O23" i="1"/>
  <c r="O24" i="1"/>
  <c r="D68" i="1" s="1"/>
  <c r="O25" i="1"/>
  <c r="D69" i="1" s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B67" i="1"/>
  <c r="G20" i="1"/>
  <c r="G21" i="1"/>
  <c r="G22" i="1"/>
  <c r="G28" i="1"/>
  <c r="G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86" i="1"/>
  <c r="C85" i="1"/>
  <c r="C84" i="1"/>
  <c r="B86" i="1"/>
  <c r="B85" i="1"/>
  <c r="Q27" i="1"/>
  <c r="Q35" i="1"/>
  <c r="Q49" i="1"/>
  <c r="K11" i="1"/>
  <c r="L11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L27" i="1" s="1"/>
  <c r="K28" i="1"/>
  <c r="K29" i="1"/>
  <c r="K30" i="1"/>
  <c r="K31" i="1"/>
  <c r="K32" i="1"/>
  <c r="K33" i="1"/>
  <c r="K34" i="1"/>
  <c r="K35" i="1"/>
  <c r="L35" i="1" s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K4" i="1"/>
  <c r="K5" i="1"/>
  <c r="K6" i="1"/>
  <c r="K7" i="1"/>
  <c r="K8" i="1"/>
  <c r="K9" i="1"/>
  <c r="K10" i="1"/>
  <c r="K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B74" i="1" s="1"/>
  <c r="D11" i="1"/>
  <c r="B75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B76" i="1" s="1"/>
  <c r="D19" i="1"/>
  <c r="G19" i="1" s="1"/>
  <c r="D20" i="1"/>
  <c r="D21" i="1"/>
  <c r="D22" i="1"/>
  <c r="D23" i="1"/>
  <c r="G23" i="1" s="1"/>
  <c r="D24" i="1"/>
  <c r="G24" i="1" s="1"/>
  <c r="D25" i="1"/>
  <c r="B69" i="1" s="1"/>
  <c r="D26" i="1"/>
  <c r="G26" i="1" s="1"/>
  <c r="D27" i="1"/>
  <c r="G27" i="1" s="1"/>
  <c r="D28" i="1"/>
  <c r="D29" i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B70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B60" i="1" l="1"/>
  <c r="B66" i="1"/>
  <c r="B59" i="1"/>
  <c r="B56" i="1"/>
  <c r="D75" i="1"/>
  <c r="B61" i="1"/>
  <c r="B79" i="1"/>
  <c r="G18" i="1"/>
  <c r="B78" i="1"/>
  <c r="B57" i="1"/>
  <c r="B65" i="1"/>
  <c r="B77" i="1"/>
  <c r="B68" i="1"/>
  <c r="P11" i="1"/>
  <c r="G41" i="1"/>
  <c r="G10" i="1"/>
  <c r="G11" i="1"/>
  <c r="F99" i="1"/>
  <c r="G25" i="1"/>
  <c r="D99" i="1"/>
  <c r="F92" i="1"/>
  <c r="C99" i="1"/>
  <c r="B99" i="1"/>
  <c r="F98" i="1"/>
  <c r="C98" i="1"/>
  <c r="D98" i="1"/>
  <c r="D92" i="1"/>
  <c r="L3" i="1"/>
  <c r="P3" i="1" s="1"/>
  <c r="B92" i="1"/>
  <c r="L2" i="1"/>
  <c r="P2" i="1" s="1"/>
  <c r="C92" i="1"/>
  <c r="F28" i="1"/>
  <c r="L50" i="1"/>
  <c r="P50" i="1" s="1"/>
  <c r="Q50" i="1" s="1"/>
  <c r="F26" i="1"/>
  <c r="F24" i="1"/>
  <c r="F34" i="1"/>
  <c r="F29" i="1"/>
  <c r="F5" i="1"/>
  <c r="F52" i="1"/>
  <c r="F2" i="1"/>
  <c r="F10" i="1"/>
  <c r="F36" i="1"/>
  <c r="L38" i="1"/>
  <c r="P38" i="1" s="1"/>
  <c r="L52" i="1"/>
  <c r="P52" i="1" s="1"/>
  <c r="L12" i="1"/>
  <c r="P12" i="1" s="1"/>
  <c r="L51" i="1"/>
  <c r="P51" i="1" s="1"/>
  <c r="L30" i="1"/>
  <c r="P30" i="1" s="1"/>
  <c r="L49" i="1"/>
  <c r="L9" i="1"/>
  <c r="P9" i="1" s="1"/>
  <c r="L28" i="1"/>
  <c r="P28" i="1" s="1"/>
  <c r="L47" i="1"/>
  <c r="P47" i="1" s="1"/>
  <c r="L21" i="1"/>
  <c r="P21" i="1" s="1"/>
  <c r="L20" i="1"/>
  <c r="P20" i="1" s="1"/>
  <c r="L5" i="1"/>
  <c r="P5" i="1" s="1"/>
  <c r="L18" i="1"/>
  <c r="P18" i="1" s="1"/>
  <c r="L32" i="1"/>
  <c r="P32" i="1" s="1"/>
  <c r="L31" i="1"/>
  <c r="P31" i="1" s="1"/>
  <c r="L10" i="1"/>
  <c r="L29" i="1"/>
  <c r="P29" i="1" s="1"/>
  <c r="L48" i="1"/>
  <c r="P48" i="1" s="1"/>
  <c r="L8" i="1"/>
  <c r="P8" i="1" s="1"/>
  <c r="L4" i="1"/>
  <c r="P4" i="1" s="1"/>
  <c r="L36" i="1"/>
  <c r="P36" i="1" s="1"/>
  <c r="L23" i="1"/>
  <c r="P23" i="1" s="1"/>
  <c r="L46" i="1"/>
  <c r="P46" i="1" s="1"/>
  <c r="L45" i="1"/>
  <c r="P45" i="1" s="1"/>
  <c r="L44" i="1"/>
  <c r="P44" i="1" s="1"/>
  <c r="L22" i="1"/>
  <c r="P22" i="1" s="1"/>
  <c r="L41" i="1"/>
  <c r="L39" i="1"/>
  <c r="P39" i="1" s="1"/>
  <c r="L19" i="1"/>
  <c r="P19" i="1" s="1"/>
  <c r="L7" i="1"/>
  <c r="P7" i="1" s="1"/>
  <c r="L17" i="1"/>
  <c r="P17" i="1" s="1"/>
  <c r="L6" i="1"/>
  <c r="P6" i="1" s="1"/>
  <c r="L16" i="1"/>
  <c r="P16" i="1" s="1"/>
  <c r="L15" i="1"/>
  <c r="P15" i="1" s="1"/>
  <c r="L34" i="1"/>
  <c r="P34" i="1" s="1"/>
  <c r="L14" i="1"/>
  <c r="P14" i="1" s="1"/>
  <c r="L33" i="1"/>
  <c r="P33" i="1" s="1"/>
  <c r="L13" i="1"/>
  <c r="P13" i="1" s="1"/>
  <c r="L26" i="1"/>
  <c r="P26" i="1" s="1"/>
  <c r="L25" i="1"/>
  <c r="P25" i="1" s="1"/>
  <c r="L24" i="1"/>
  <c r="P24" i="1" s="1"/>
  <c r="L43" i="1"/>
  <c r="P43" i="1" s="1"/>
  <c r="L42" i="1"/>
  <c r="P42" i="1" s="1"/>
  <c r="L40" i="1"/>
  <c r="P40" i="1" s="1"/>
  <c r="L37" i="1"/>
  <c r="P37" i="1" s="1"/>
  <c r="P10" i="1" l="1"/>
  <c r="D65" i="1"/>
  <c r="B100" i="1"/>
  <c r="F100" i="1"/>
  <c r="P41" i="1"/>
  <c r="Q41" i="1" s="1"/>
  <c r="B93" i="1"/>
  <c r="C93" i="1"/>
  <c r="D100" i="1"/>
  <c r="C100" i="1"/>
  <c r="D93" i="1"/>
  <c r="F93" i="1"/>
  <c r="Q11" i="1"/>
  <c r="Q26" i="1"/>
  <c r="F40" i="1"/>
  <c r="F39" i="1"/>
  <c r="F41" i="1"/>
  <c r="F37" i="1"/>
  <c r="F38" i="1"/>
  <c r="F42" i="1"/>
  <c r="F43" i="1"/>
  <c r="F12" i="1"/>
  <c r="F18" i="1"/>
  <c r="F47" i="1"/>
  <c r="F19" i="1"/>
  <c r="Q13" i="1"/>
  <c r="F21" i="1"/>
  <c r="F20" i="1"/>
  <c r="F48" i="1"/>
  <c r="F14" i="1"/>
  <c r="F15" i="1"/>
  <c r="F17" i="1"/>
  <c r="F32" i="1"/>
  <c r="F13" i="1"/>
  <c r="F30" i="1"/>
  <c r="F49" i="1"/>
  <c r="F6" i="1"/>
  <c r="F31" i="1"/>
  <c r="F44" i="1"/>
  <c r="F33" i="1"/>
  <c r="F51" i="1"/>
  <c r="F45" i="1"/>
  <c r="F22" i="1"/>
  <c r="Q37" i="1"/>
  <c r="F46" i="1"/>
  <c r="F16" i="1"/>
  <c r="F7" i="1"/>
  <c r="F25" i="1"/>
  <c r="Q39" i="1"/>
  <c r="F3" i="1"/>
  <c r="F23" i="1"/>
  <c r="F8" i="1"/>
  <c r="F4" i="1"/>
  <c r="F9" i="1"/>
  <c r="Q18" i="1" l="1"/>
  <c r="Q15" i="1"/>
  <c r="Q10" i="1"/>
  <c r="Q14" i="1"/>
  <c r="Q21" i="1"/>
  <c r="Q32" i="1"/>
  <c r="Q24" i="1"/>
  <c r="Q4" i="1"/>
  <c r="Q12" i="1"/>
  <c r="Q22" i="1"/>
  <c r="Q52" i="1"/>
  <c r="Q2" i="1"/>
  <c r="Q33" i="1"/>
  <c r="Q3" i="1"/>
  <c r="Q34" i="1"/>
  <c r="Q36" i="1"/>
  <c r="Q17" i="1"/>
  <c r="Q31" i="1"/>
  <c r="Q45" i="1"/>
  <c r="Q42" i="1"/>
  <c r="Q8" i="1"/>
  <c r="Q43" i="1"/>
  <c r="Q25" i="1"/>
  <c r="Q46" i="1"/>
  <c r="Q5" i="1"/>
  <c r="Q29" i="1"/>
  <c r="Q20" i="1"/>
  <c r="Q30" i="1"/>
  <c r="Q6" i="1"/>
  <c r="Q16" i="1"/>
  <c r="Q44" i="1"/>
  <c r="Q9" i="1"/>
  <c r="Q40" i="1"/>
  <c r="Q7" i="1"/>
  <c r="Q38" i="1"/>
  <c r="Q23" i="1"/>
  <c r="Q48" i="1"/>
  <c r="Q47" i="1"/>
  <c r="Q51" i="1"/>
  <c r="Q19" i="1"/>
  <c r="Q28" i="1"/>
  <c r="F91" i="1"/>
  <c r="D91" i="1"/>
  <c r="C70" i="1"/>
  <c r="C79" i="1"/>
  <c r="J30" i="1"/>
  <c r="J13" i="1"/>
  <c r="J4" i="1"/>
  <c r="J19" i="1"/>
  <c r="J21" i="1"/>
  <c r="J27" i="1"/>
  <c r="J16" i="1"/>
  <c r="J23" i="1"/>
  <c r="J26" i="1"/>
  <c r="J17" i="1"/>
  <c r="C56" i="1"/>
  <c r="C74" i="1"/>
  <c r="J10" i="1"/>
  <c r="C65" i="1"/>
  <c r="J5" i="1"/>
  <c r="J7" i="1"/>
  <c r="J2" i="1"/>
  <c r="J28" i="1"/>
  <c r="J29" i="1"/>
  <c r="J35" i="1"/>
  <c r="J9" i="1"/>
  <c r="J15" i="1"/>
  <c r="J3" i="1"/>
  <c r="J31" i="1"/>
  <c r="J32" i="1"/>
  <c r="C78" i="1"/>
  <c r="J25" i="1"/>
  <c r="C69" i="1"/>
  <c r="J12" i="1"/>
  <c r="J14" i="1"/>
  <c r="J34" i="1"/>
  <c r="J22" i="1"/>
  <c r="J20" i="1"/>
  <c r="J8" i="1"/>
  <c r="J33" i="1"/>
  <c r="C76" i="1"/>
  <c r="J18" i="1"/>
  <c r="C67" i="1"/>
  <c r="J6" i="1"/>
  <c r="C75" i="1"/>
  <c r="C66" i="1"/>
  <c r="J11" i="1"/>
  <c r="C57" i="1"/>
  <c r="C77" i="1"/>
  <c r="J24" i="1"/>
  <c r="C68" i="1"/>
</calcChain>
</file>

<file path=xl/sharedStrings.xml><?xml version="1.0" encoding="utf-8"?>
<sst xmlns="http://schemas.openxmlformats.org/spreadsheetml/2006/main" count="152" uniqueCount="98">
  <si>
    <t>Department</t>
  </si>
  <si>
    <t>FY17_Budget</t>
  </si>
  <si>
    <t>FY17_Actual</t>
  </si>
  <si>
    <t>FY17_diff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</si>
  <si>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</si>
  <si>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</si>
  <si>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</si>
  <si>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</si>
  <si>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</si>
  <si>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</si>
  <si>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</si>
  <si>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</si>
  <si>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</si>
  <si>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</si>
  <si>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</si>
  <si>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</si>
  <si>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</si>
  <si>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</si>
  <si>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</si>
  <si>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</si>
  <si>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</si>
  <si>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</si>
  <si>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</si>
  <si>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</si>
  <si>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</si>
  <si>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</si>
  <si>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</si>
  <si>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</si>
  <si>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</si>
  <si>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</si>
  <si>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</si>
  <si>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</si>
  <si>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</si>
  <si>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</si>
  <si>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</si>
  <si>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</si>
  <si>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</si>
  <si>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</si>
  <si>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</si>
  <si>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</si>
  <si>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</si>
  <si>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</si>
  <si>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</si>
  <si>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</si>
  <si>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</si>
  <si>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</si>
  <si>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</si>
  <si>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</si>
  <si>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</si>
  <si>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</si>
  <si>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</si>
  <si>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</si>
  <si>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</si>
  <si>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</si>
  <si>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</si>
  <si>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</si>
  <si>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</si>
  <si>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</si>
  <si>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</si>
  <si>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</si>
  <si>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</si>
  <si>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</si>
  <si>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</si>
  <si>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</si>
  <si>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</si>
  <si>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</si>
  <si>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</si>
  <si>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</si>
  <si>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</si>
  <si>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</si>
  <si>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</si>
  <si>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</si>
  <si>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</si>
  <si>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</si>
  <si>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</si>
  <si>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</si>
  <si>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</si>
  <si>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</si>
  <si>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</si>
  <si>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</si>
  <si>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</si>
  <si>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</si>
  <si>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</si>
  <si>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</si>
  <si>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</si>
  <si>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</si>
  <si>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</si>
  <si>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</si>
  <si>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FY17_diff (vlookup)</t>
  </si>
  <si>
    <t xml:space="preserve">FY17_rank </t>
  </si>
  <si>
    <t>XLOOKUP</t>
  </si>
  <si>
    <t>VLOOKUP</t>
  </si>
  <si>
    <t xml:space="preserve">INDEX and MATCH </t>
  </si>
  <si>
    <t>FY17_PCT</t>
  </si>
  <si>
    <t>FY17_PCT( iferror)</t>
  </si>
  <si>
    <t>vlookup(a56,$a$2,$k$53,10,FALSE)</t>
  </si>
  <si>
    <t>XLOOPUP($B$89,INDEX($A$2:$R$52, ,MATCH(A91&amp; "_rank",$a$1,0)),$a$2:$a$52)</t>
  </si>
  <si>
    <t>=XLOOKUP($B$89, INDEX($A$2:$Q$52, , MATCH(A91&amp; "_rank", $A$1:$Q$52, 0)), $A$2:$A$52, 0),index($B$89, INDEX($A$2:$Q$52, , MATCH(A91&amp; "_diff_pct",$a$1:$p$1,0))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</si>
</sst>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0" fillId="34" borderId="0" xfId="0" applyFill="1"/>
    <xf numFmtId="0" fontId="0" fillId="35" borderId="0" xfId="0" applyFill="1"/>
    <xf numFmtId="10" fontId="0" fillId="35" borderId="0" xfId="0" applyNumberFormat="1" applyFill="1"/>
    <xf numFmtId="164" fontId="0" fillId="35" borderId="0" xfId="0" applyNumberFormat="1" applyFill="1"/>
    <xf numFmtId="10" fontId="0" fillId="0" borderId="0" xfId="42" applyNumberFormat="1" applyFont="1"/>
    <xf numFmtId="0" fontId="0" fillId="36" borderId="0" xfId="0" applyFill="1"/>
    <xf numFmtId="0" fontId="0" fillId="36" borderId="0" xfId="42" applyNumberFormat="1" applyFont="1" applyFill="1"/>
    <xf numFmtId="0" fontId="0" fillId="37" borderId="0" xfId="0" applyFill="1"/>
    <xf numFmtId="0" fontId="16" fillId="37" borderId="0" xfId="0" applyFont="1" applyFill="1" applyAlignment="1">
      <alignment horizontal="center"/>
    </xf>
    <xf numFmtId="10" fontId="16" fillId="37" borderId="0" xfId="42" applyNumberFormat="1" applyFont="1" applyFill="1" applyAlignment="1">
      <alignment horizontal="center"/>
    </xf>
    <xf numFmtId="10" fontId="0" fillId="37" borderId="0" xfId="0" applyNumberFormat="1" applyFill="1"/>
    <xf numFmtId="10" fontId="0" fillId="37" borderId="0" xfId="42" applyNumberFormat="1" applyFont="1" applyFill="1"/>
    <xf numFmtId="165" fontId="0" fillId="37" borderId="0" xfId="0" applyNumberFormat="1" applyFill="1"/>
    <xf numFmtId="0" fontId="16" fillId="37" borderId="0" xfId="0" applyFont="1" applyFill="1"/>
    <xf numFmtId="10" fontId="16" fillId="37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Public Library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0</c:v>
                </c:pt>
                <c:pt idx="1">
                  <c:v>31040700</c:v>
                </c:pt>
                <c:pt idx="2">
                  <c:v>31282200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260-B986-7A8F00F7385D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29789104.379999999</c:v>
                </c:pt>
                <c:pt idx="1">
                  <c:v>30793711.48</c:v>
                </c:pt>
                <c:pt idx="2">
                  <c:v>31282141.25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C-4260-B986-7A8F00F7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13775"/>
        <c:axId val="1132234895"/>
      </c:barChart>
      <c:catAx>
        <c:axId val="11322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34895"/>
        <c:crosses val="autoZero"/>
        <c:auto val="1"/>
        <c:lblAlgn val="ctr"/>
        <c:lblOffset val="100"/>
        <c:noMultiLvlLbl val="0"/>
      </c:catAx>
      <c:valAx>
        <c:axId val="1132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1263649</xdr:colOff>
      <xdr:row>77</xdr:row>
      <xdr:rowOff>76200</xdr:rowOff>
    </xdr:from>
    <xdr:to>
      <xdr:col>6</xdr:col>
      <xdr:colOff>946150</xdr:colOff>
      <xdr:row>87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E4B35-6A93-2872-DE38-DA7D6810B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66"/>
  <sheetViews>
    <sheetView tabSelected="1" workbookViewId="0">
      <pane ySplit="1" topLeftCell="A68" activePane="bottomLeft" state="frozen"/>
      <selection pane="bottomLeft" activeCell="B82" sqref="B82"/>
    </sheetView>
  </sheetViews>
  <sheetFormatPr defaultRowHeight="14.5" x14ac:dyDescent="0.35"/>
  <cols>
    <col min="1" max="1" width="32.26953125" customWidth="1"/>
    <col min="2" max="3" width="26.26953125" bestFit="1" customWidth="1"/>
    <col min="4" max="4" width="19.26953125" customWidth="1"/>
    <col min="5" max="5" width="15.81640625" customWidth="1"/>
    <col min="6" max="6" width="15.08984375" customWidth="1"/>
    <col min="7" max="7" width="15.08984375" style="11" customWidth="1"/>
    <col min="8" max="8" width="15.54296875" customWidth="1"/>
    <col min="9" max="9" width="26.26953125" bestFit="1" customWidth="1"/>
    <col min="10" max="11" width="15.81640625" customWidth="1"/>
    <col min="12" max="12" width="11.1796875" style="7" customWidth="1"/>
    <col min="13" max="13" width="15.81640625" customWidth="1"/>
    <col min="14" max="14" width="15.453125" customWidth="1"/>
    <col min="15" max="16" width="17.81640625" customWidth="1"/>
    <col min="17" max="17" width="13.26953125" style="7" bestFit="1" customWidth="1"/>
    <col min="18" max="18" width="13.269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88</v>
      </c>
      <c r="E1" t="s">
        <v>93</v>
      </c>
      <c r="F1" t="s">
        <v>89</v>
      </c>
      <c r="G1" s="11" t="s">
        <v>94</v>
      </c>
      <c r="H1" t="s">
        <v>4</v>
      </c>
      <c r="I1" t="s">
        <v>5</v>
      </c>
      <c r="J1" t="s">
        <v>6</v>
      </c>
      <c r="K1" t="s">
        <v>7</v>
      </c>
      <c r="L1" s="7" t="s">
        <v>8</v>
      </c>
      <c r="M1" t="s">
        <v>9</v>
      </c>
      <c r="N1" t="s">
        <v>10</v>
      </c>
      <c r="O1" t="s">
        <v>11</v>
      </c>
      <c r="P1" t="s">
        <v>12</v>
      </c>
      <c r="Q1" s="7" t="s">
        <v>13</v>
      </c>
    </row>
    <row r="2" spans="1:17" x14ac:dyDescent="0.35">
      <c r="A2" t="s">
        <v>14</v>
      </c>
      <c r="B2">
        <v>356640100</v>
      </c>
      <c r="C2">
        <v>341243679.13</v>
      </c>
      <c r="D2">
        <f>VLOOKUP(A2, A$2:C$52, 3, FALSE) - VLOOKUP(A2, A$2:C$52, 2, FALSE)</f>
        <v>-15396420.870000005</v>
      </c>
      <c r="E2" s="4">
        <f>IF(B2=0, "", (C2-B2)/B2)</f>
        <v>-4.3170750765267295E-2</v>
      </c>
      <c r="F2">
        <f>IF(E2=0, "", _xlfn.RANK.EQ(E2, $E$2:$E$52, 1))</f>
        <v>14</v>
      </c>
      <c r="G2" s="11">
        <f>IFERROR(D2/B2,0)</f>
        <v>-4.3170750765267295E-2</v>
      </c>
      <c r="H2">
        <v>382685200</v>
      </c>
      <c r="I2">
        <v>346340810.81999999</v>
      </c>
      <c r="J2">
        <f t="shared" ref="J2:J33" ca="1" si="0">VLOOKUP(A2, A$2:J$52, 10, FALSE) - VLOOKUP(A2, A$2:J$52, 9, FALSE)</f>
        <v>-36344389.180000007</v>
      </c>
      <c r="K2" s="4">
        <f>IF(H2=0, "", (I2-H2)/H2)</f>
        <v>-9.4972027086493035E-2</v>
      </c>
      <c r="L2" s="7">
        <f>IF(K2=0, "", _xlfn.RANK.EQ(K2, $K$2:$K$52, 1))</f>
        <v>10</v>
      </c>
      <c r="M2">
        <v>376548600</v>
      </c>
      <c r="N2">
        <v>355279492.22999901</v>
      </c>
      <c r="O2">
        <f>N2-M2</f>
        <v>-21269107.770000994</v>
      </c>
      <c r="P2" s="4">
        <f>O2/M2</f>
        <v>-5.6484362894991494E-2</v>
      </c>
      <c r="Q2" s="7">
        <f>IF(P2=0, "", _xlfn.RANK.EQ(P2, $P$2:$P$52, 1))</f>
        <v>14</v>
      </c>
    </row>
    <row r="3" spans="1:17" x14ac:dyDescent="0.35">
      <c r="A3" t="s">
        <v>15</v>
      </c>
      <c r="B3">
        <v>328800</v>
      </c>
      <c r="C3">
        <v>321214.59000000003</v>
      </c>
      <c r="D3">
        <f t="shared" ref="D3:D52" si="1">VLOOKUP(A3, A$2:C$52, 3, FALSE) - VLOOKUP(A3, A$2:C$52, 2, FALSE)</f>
        <v>-7585.4099999999744</v>
      </c>
      <c r="E3" s="4">
        <f t="shared" ref="E3:E52" si="2">IF(B3=0, "", (C3-B3)/B3)</f>
        <v>-2.3069981751824741E-2</v>
      </c>
      <c r="F3">
        <f t="shared" ref="F3:F52" si="3">IF(E3=0, "", _xlfn.RANK.EQ(E3, $E$2:$E$52, 1))</f>
        <v>22</v>
      </c>
      <c r="G3" s="11">
        <f t="shared" ref="G3:G52" si="4">IFERROR(D3/B3,0)</f>
        <v>-2.3069981751824741E-2</v>
      </c>
      <c r="H3">
        <v>334800</v>
      </c>
      <c r="I3">
        <v>312433.70999999897</v>
      </c>
      <c r="J3">
        <f t="shared" ca="1" si="0"/>
        <v>-22366.290000001027</v>
      </c>
      <c r="K3" s="4">
        <f t="shared" ref="K3:K52" si="5">IF(H3=0, "", (I3-H3)/H3)</f>
        <v>-6.6804928315415249E-2</v>
      </c>
      <c r="L3" s="7">
        <f t="shared" ref="L3:L52" si="6">IF(K3=0, "", _xlfn.RANK.EQ(K3, $K$2:$K$52, 1))</f>
        <v>14</v>
      </c>
      <c r="M3">
        <v>322700</v>
      </c>
      <c r="N3">
        <v>322263.03999999998</v>
      </c>
      <c r="O3">
        <f t="shared" ref="O3:O52" si="7">N3-M3</f>
        <v>-436.96000000002095</v>
      </c>
      <c r="P3" s="4">
        <f t="shared" ref="P3:P52" si="8">O3/M3</f>
        <v>-1.3540749922529313E-3</v>
      </c>
      <c r="Q3" s="7">
        <f t="shared" ref="Q3:Q52" si="9">IF(P3=0, "", _xlfn.RANK.EQ(P3, $P$2:$P$52, 1))</f>
        <v>37</v>
      </c>
    </row>
    <row r="4" spans="1:17" x14ac:dyDescent="0.35">
      <c r="A4" t="s">
        <v>16</v>
      </c>
      <c r="B4">
        <v>3130600</v>
      </c>
      <c r="C4">
        <v>3115157.5599999898</v>
      </c>
      <c r="D4">
        <f t="shared" si="1"/>
        <v>-15442.440000010189</v>
      </c>
      <c r="E4" s="4">
        <f t="shared" si="2"/>
        <v>-4.9327413275443007E-3</v>
      </c>
      <c r="F4">
        <f t="shared" si="3"/>
        <v>42</v>
      </c>
      <c r="G4" s="11">
        <f t="shared" si="4"/>
        <v>-4.9327413275443007E-3</v>
      </c>
      <c r="H4">
        <v>3652300</v>
      </c>
      <c r="I4">
        <v>3589693.2099999902</v>
      </c>
      <c r="J4">
        <f t="shared" ca="1" si="0"/>
        <v>-62606.790000009816</v>
      </c>
      <c r="K4" s="4">
        <f t="shared" si="5"/>
        <v>-1.7141743558856015E-2</v>
      </c>
      <c r="L4" s="7">
        <f t="shared" si="6"/>
        <v>36</v>
      </c>
      <c r="M4">
        <v>3662400</v>
      </c>
      <c r="N4">
        <v>3564983.04999999</v>
      </c>
      <c r="O4">
        <f t="shared" si="7"/>
        <v>-97416.950000009965</v>
      </c>
      <c r="P4" s="4">
        <f t="shared" si="8"/>
        <v>-2.6599210899959033E-2</v>
      </c>
      <c r="Q4" s="7">
        <f t="shared" si="9"/>
        <v>25</v>
      </c>
    </row>
    <row r="5" spans="1:17" x14ac:dyDescent="0.35">
      <c r="A5" t="s">
        <v>17</v>
      </c>
      <c r="B5">
        <v>7670700</v>
      </c>
      <c r="C5">
        <v>6947552.6699999999</v>
      </c>
      <c r="D5">
        <f t="shared" si="1"/>
        <v>-723147.33000000007</v>
      </c>
      <c r="E5" s="4">
        <f t="shared" si="2"/>
        <v>-9.4273968477453174E-2</v>
      </c>
      <c r="F5">
        <f t="shared" si="3"/>
        <v>4</v>
      </c>
      <c r="G5" s="11">
        <f t="shared" si="4"/>
        <v>-9.4273968477453174E-2</v>
      </c>
      <c r="H5">
        <v>7968300</v>
      </c>
      <c r="I5">
        <v>7020609.3200000003</v>
      </c>
      <c r="J5">
        <f t="shared" ca="1" si="0"/>
        <v>-947690.6799999997</v>
      </c>
      <c r="K5" s="4">
        <f t="shared" si="5"/>
        <v>-0.118932605449092</v>
      </c>
      <c r="L5" s="7">
        <f t="shared" si="6"/>
        <v>5</v>
      </c>
      <c r="M5">
        <v>7759600</v>
      </c>
      <c r="N5">
        <v>7497322.9100000001</v>
      </c>
      <c r="O5">
        <f t="shared" si="7"/>
        <v>-262277.08999999985</v>
      </c>
      <c r="P5" s="4">
        <f t="shared" si="8"/>
        <v>-3.3800336357544182E-2</v>
      </c>
      <c r="Q5" s="7">
        <f t="shared" si="9"/>
        <v>22</v>
      </c>
    </row>
    <row r="6" spans="1:17" x14ac:dyDescent="0.35">
      <c r="A6" t="s">
        <v>18</v>
      </c>
      <c r="B6">
        <v>409300</v>
      </c>
      <c r="C6">
        <v>385908.52</v>
      </c>
      <c r="D6">
        <f t="shared" si="1"/>
        <v>-23391.479999999981</v>
      </c>
      <c r="E6" s="4">
        <f t="shared" si="2"/>
        <v>-5.7149963352064452E-2</v>
      </c>
      <c r="F6">
        <f t="shared" si="3"/>
        <v>11</v>
      </c>
      <c r="G6" s="11">
        <f t="shared" si="4"/>
        <v>-5.7149963352064452E-2</v>
      </c>
      <c r="H6">
        <v>428500</v>
      </c>
      <c r="I6">
        <v>427758.64</v>
      </c>
      <c r="J6">
        <f t="shared" ca="1" si="0"/>
        <v>-741.35999999998603</v>
      </c>
      <c r="K6" s="4">
        <f t="shared" si="5"/>
        <v>-1.7301283547257551E-3</v>
      </c>
      <c r="L6" s="7">
        <f t="shared" si="6"/>
        <v>44</v>
      </c>
      <c r="M6">
        <v>445200</v>
      </c>
      <c r="N6">
        <v>445114.28999999899</v>
      </c>
      <c r="O6">
        <f t="shared" si="7"/>
        <v>-85.710000001010485</v>
      </c>
      <c r="P6" s="4">
        <f t="shared" si="8"/>
        <v>-1.925202156356929E-4</v>
      </c>
      <c r="Q6" s="7">
        <f t="shared" si="9"/>
        <v>39</v>
      </c>
    </row>
    <row r="7" spans="1:17" x14ac:dyDescent="0.35">
      <c r="A7" t="s">
        <v>19</v>
      </c>
      <c r="B7">
        <v>3329000</v>
      </c>
      <c r="C7">
        <v>2946071.21</v>
      </c>
      <c r="D7">
        <f t="shared" si="1"/>
        <v>-382928.79000000004</v>
      </c>
      <c r="E7" s="4">
        <f t="shared" si="2"/>
        <v>-0.11502817362571344</v>
      </c>
      <c r="F7">
        <f t="shared" si="3"/>
        <v>2</v>
      </c>
      <c r="G7" s="11">
        <f t="shared" si="4"/>
        <v>-0.11502817362571344</v>
      </c>
      <c r="H7">
        <v>3390900</v>
      </c>
      <c r="I7">
        <v>3051483.41</v>
      </c>
      <c r="J7">
        <f t="shared" ca="1" si="0"/>
        <v>-339416.58999999985</v>
      </c>
      <c r="K7" s="4">
        <f t="shared" si="5"/>
        <v>-0.10009631366303927</v>
      </c>
      <c r="L7" s="7">
        <f t="shared" si="6"/>
        <v>8</v>
      </c>
      <c r="M7">
        <v>3345200</v>
      </c>
      <c r="N7">
        <v>2946440.08</v>
      </c>
      <c r="O7">
        <f t="shared" si="7"/>
        <v>-398759.91999999993</v>
      </c>
      <c r="P7" s="4">
        <f t="shared" si="8"/>
        <v>-0.11920361114432618</v>
      </c>
      <c r="Q7" s="7">
        <f t="shared" si="9"/>
        <v>4</v>
      </c>
    </row>
    <row r="8" spans="1:17" x14ac:dyDescent="0.35">
      <c r="A8" t="s">
        <v>20</v>
      </c>
      <c r="B8">
        <v>1552100</v>
      </c>
      <c r="C8">
        <v>1315623.30999999</v>
      </c>
      <c r="D8">
        <f t="shared" si="1"/>
        <v>-236476.69000000996</v>
      </c>
      <c r="E8" s="4">
        <f t="shared" si="2"/>
        <v>-0.15235918433091292</v>
      </c>
      <c r="F8" s="7">
        <f t="shared" si="3"/>
        <v>1</v>
      </c>
      <c r="G8" s="11">
        <f t="shared" si="4"/>
        <v>-0.15235918433091292</v>
      </c>
      <c r="H8">
        <v>1590700</v>
      </c>
      <c r="I8">
        <v>1383905.98999999</v>
      </c>
      <c r="J8">
        <f t="shared" ca="1" si="0"/>
        <v>-206794.01000001002</v>
      </c>
      <c r="K8" s="4">
        <f t="shared" si="5"/>
        <v>-0.13000189224870184</v>
      </c>
      <c r="L8" s="7">
        <f t="shared" si="6"/>
        <v>4</v>
      </c>
      <c r="M8">
        <v>1579300</v>
      </c>
      <c r="N8">
        <v>1337735.3199999901</v>
      </c>
      <c r="O8">
        <f t="shared" si="7"/>
        <v>-241564.68000000995</v>
      </c>
      <c r="P8" s="4">
        <f t="shared" si="8"/>
        <v>-0.15295680364719175</v>
      </c>
      <c r="Q8" s="7">
        <f t="shared" si="9"/>
        <v>2</v>
      </c>
    </row>
    <row r="9" spans="1:17" x14ac:dyDescent="0.35">
      <c r="A9" t="s">
        <v>21</v>
      </c>
      <c r="B9">
        <v>9349400</v>
      </c>
      <c r="C9">
        <v>8952825.2799999993</v>
      </c>
      <c r="D9">
        <f t="shared" si="1"/>
        <v>-396574.72000000067</v>
      </c>
      <c r="E9" s="4">
        <f t="shared" si="2"/>
        <v>-4.2417130511048909E-2</v>
      </c>
      <c r="F9">
        <f t="shared" si="3"/>
        <v>16</v>
      </c>
      <c r="G9" s="11">
        <f t="shared" si="4"/>
        <v>-4.2417130511048909E-2</v>
      </c>
      <c r="H9">
        <v>11073700</v>
      </c>
      <c r="I9">
        <v>9929059.5199999996</v>
      </c>
      <c r="J9">
        <f t="shared" ca="1" si="0"/>
        <v>-1144640.4800000004</v>
      </c>
      <c r="K9" s="4">
        <f t="shared" si="5"/>
        <v>-0.10336567542917005</v>
      </c>
      <c r="L9" s="7">
        <f t="shared" si="6"/>
        <v>7</v>
      </c>
      <c r="M9">
        <v>10790500</v>
      </c>
      <c r="N9">
        <v>9993599.52999999</v>
      </c>
      <c r="O9">
        <f t="shared" si="7"/>
        <v>-796900.47000000998</v>
      </c>
      <c r="P9" s="4">
        <f t="shared" si="8"/>
        <v>-7.3852043000788653E-2</v>
      </c>
      <c r="Q9" s="7">
        <f t="shared" si="9"/>
        <v>9</v>
      </c>
    </row>
    <row r="10" spans="1:17" x14ac:dyDescent="0.35">
      <c r="A10" t="s">
        <v>22</v>
      </c>
      <c r="B10">
        <v>443300</v>
      </c>
      <c r="C10">
        <v>407090.37</v>
      </c>
      <c r="D10">
        <f t="shared" si="1"/>
        <v>-36209.630000000005</v>
      </c>
      <c r="E10" s="4">
        <f t="shared" si="2"/>
        <v>-8.1681998646514792E-2</v>
      </c>
      <c r="F10">
        <f t="shared" si="3"/>
        <v>6</v>
      </c>
      <c r="G10" s="11">
        <f t="shared" si="4"/>
        <v>-8.1681998646514792E-2</v>
      </c>
      <c r="H10">
        <v>495200</v>
      </c>
      <c r="I10">
        <v>467907.84000000003</v>
      </c>
      <c r="J10">
        <f t="shared" ca="1" si="0"/>
        <v>-27292.159999999974</v>
      </c>
      <c r="K10" s="4">
        <f t="shared" si="5"/>
        <v>-5.5113408723747932E-2</v>
      </c>
      <c r="L10" s="7">
        <f t="shared" si="6"/>
        <v>17</v>
      </c>
      <c r="M10">
        <v>487500</v>
      </c>
      <c r="N10">
        <v>478318.92</v>
      </c>
      <c r="O10">
        <f t="shared" si="7"/>
        <v>-9181.0800000000163</v>
      </c>
      <c r="P10" s="4">
        <f t="shared" si="8"/>
        <v>-1.883298461538465E-2</v>
      </c>
      <c r="Q10" s="7">
        <f t="shared" si="9"/>
        <v>29</v>
      </c>
    </row>
    <row r="11" spans="1:17" x14ac:dyDescent="0.35">
      <c r="A11" t="s">
        <v>23</v>
      </c>
      <c r="B11">
        <v>0</v>
      </c>
      <c r="C11">
        <v>0</v>
      </c>
      <c r="D11">
        <f t="shared" si="1"/>
        <v>0</v>
      </c>
      <c r="E11" s="4" t="str">
        <f t="shared" si="2"/>
        <v/>
      </c>
      <c r="F11">
        <v>0</v>
      </c>
      <c r="G11" s="11">
        <f t="shared" si="4"/>
        <v>0</v>
      </c>
      <c r="H11">
        <v>0</v>
      </c>
      <c r="I11">
        <v>0</v>
      </c>
      <c r="J11">
        <f t="shared" ca="1" si="0"/>
        <v>0</v>
      </c>
      <c r="K11" s="4" t="str">
        <f t="shared" si="5"/>
        <v/>
      </c>
      <c r="L11" s="7" t="e">
        <f t="shared" si="6"/>
        <v>#VALUE!</v>
      </c>
      <c r="M11">
        <v>375000</v>
      </c>
      <c r="N11">
        <v>63771.91</v>
      </c>
      <c r="O11">
        <f t="shared" si="7"/>
        <v>-311228.08999999997</v>
      </c>
      <c r="P11" s="4">
        <f t="shared" si="8"/>
        <v>-0.82994157333333329</v>
      </c>
      <c r="Q11" s="7">
        <f t="shared" si="9"/>
        <v>1</v>
      </c>
    </row>
    <row r="12" spans="1:17" x14ac:dyDescent="0.35">
      <c r="A12" t="s">
        <v>24</v>
      </c>
      <c r="B12">
        <v>4280900</v>
      </c>
      <c r="C12">
        <v>4066595.33</v>
      </c>
      <c r="D12">
        <f t="shared" si="1"/>
        <v>-214304.66999999993</v>
      </c>
      <c r="E12" s="4">
        <f t="shared" si="2"/>
        <v>-5.0060657805601608E-2</v>
      </c>
      <c r="F12">
        <f t="shared" si="3"/>
        <v>13</v>
      </c>
      <c r="G12" s="11">
        <f t="shared" si="4"/>
        <v>-5.0060657805601608E-2</v>
      </c>
      <c r="H12">
        <v>4700400</v>
      </c>
      <c r="I12">
        <v>4205555.5999999996</v>
      </c>
      <c r="J12">
        <f t="shared" ca="1" si="0"/>
        <v>-494844.40000000037</v>
      </c>
      <c r="K12" s="4">
        <f t="shared" si="5"/>
        <v>-0.10527708280146378</v>
      </c>
      <c r="L12" s="7">
        <f t="shared" si="6"/>
        <v>6</v>
      </c>
      <c r="M12">
        <v>4677800</v>
      </c>
      <c r="N12">
        <v>4371713.1399999997</v>
      </c>
      <c r="O12">
        <f t="shared" si="7"/>
        <v>-306086.86000000034</v>
      </c>
      <c r="P12" s="4">
        <f t="shared" si="8"/>
        <v>-6.5433934755654441E-2</v>
      </c>
      <c r="Q12" s="7">
        <f t="shared" si="9"/>
        <v>10</v>
      </c>
    </row>
    <row r="13" spans="1:17" x14ac:dyDescent="0.35">
      <c r="A13" t="s">
        <v>25</v>
      </c>
      <c r="B13">
        <v>5847800</v>
      </c>
      <c r="C13">
        <v>5772288.3300000001</v>
      </c>
      <c r="D13">
        <f t="shared" si="1"/>
        <v>-75511.669999999925</v>
      </c>
      <c r="E13" s="4">
        <f t="shared" si="2"/>
        <v>-1.2912833886247806E-2</v>
      </c>
      <c r="F13">
        <f t="shared" si="3"/>
        <v>33</v>
      </c>
      <c r="G13" s="11">
        <f t="shared" si="4"/>
        <v>-1.2912833886247806E-2</v>
      </c>
      <c r="H13">
        <v>6223700</v>
      </c>
      <c r="I13">
        <v>5909077.9399999902</v>
      </c>
      <c r="J13">
        <f t="shared" ca="1" si="0"/>
        <v>-314622.06000000983</v>
      </c>
      <c r="K13" s="4">
        <f t="shared" si="5"/>
        <v>-5.0552253482656594E-2</v>
      </c>
      <c r="L13" s="7">
        <f t="shared" si="6"/>
        <v>18</v>
      </c>
      <c r="M13">
        <v>6207300</v>
      </c>
      <c r="N13">
        <v>6056976.6699999999</v>
      </c>
      <c r="O13">
        <f t="shared" si="7"/>
        <v>-150323.33000000007</v>
      </c>
      <c r="P13" s="4">
        <f t="shared" si="8"/>
        <v>-2.4217184605222895E-2</v>
      </c>
      <c r="Q13" s="7">
        <f t="shared" si="9"/>
        <v>27</v>
      </c>
    </row>
    <row r="14" spans="1:17" x14ac:dyDescent="0.35">
      <c r="A14" t="s">
        <v>26</v>
      </c>
      <c r="B14">
        <v>512000</v>
      </c>
      <c r="C14">
        <v>505017.37</v>
      </c>
      <c r="D14">
        <f t="shared" si="1"/>
        <v>-6982.6300000000047</v>
      </c>
      <c r="E14" s="4">
        <f t="shared" si="2"/>
        <v>-1.3637949218750009E-2</v>
      </c>
      <c r="F14">
        <f t="shared" si="3"/>
        <v>30</v>
      </c>
      <c r="G14" s="11">
        <f t="shared" si="4"/>
        <v>-1.3637949218750009E-2</v>
      </c>
      <c r="H14">
        <v>530500</v>
      </c>
      <c r="I14">
        <v>524402.98</v>
      </c>
      <c r="J14">
        <f t="shared" ca="1" si="0"/>
        <v>-6097.0200000000186</v>
      </c>
      <c r="K14" s="4">
        <f t="shared" si="5"/>
        <v>-1.1492968897266765E-2</v>
      </c>
      <c r="L14" s="7">
        <f t="shared" si="6"/>
        <v>40</v>
      </c>
      <c r="M14">
        <v>526200</v>
      </c>
      <c r="N14">
        <v>504989.88</v>
      </c>
      <c r="O14">
        <f t="shared" si="7"/>
        <v>-21210.119999999995</v>
      </c>
      <c r="P14" s="4">
        <f t="shared" si="8"/>
        <v>-4.0308095781071827E-2</v>
      </c>
      <c r="Q14" s="7">
        <f t="shared" si="9"/>
        <v>19</v>
      </c>
    </row>
    <row r="15" spans="1:17" x14ac:dyDescent="0.35">
      <c r="A15" t="s">
        <v>27</v>
      </c>
      <c r="B15">
        <v>156049100</v>
      </c>
      <c r="C15">
        <v>156545919.90000001</v>
      </c>
      <c r="D15">
        <f t="shared" si="1"/>
        <v>496819.90000000596</v>
      </c>
      <c r="E15" s="4">
        <f t="shared" si="2"/>
        <v>3.1837408866824991E-3</v>
      </c>
      <c r="F15">
        <f t="shared" si="3"/>
        <v>48</v>
      </c>
      <c r="G15" s="11">
        <f t="shared" si="4"/>
        <v>3.1837408866824991E-3</v>
      </c>
      <c r="H15">
        <v>184167800</v>
      </c>
      <c r="I15">
        <v>175966389.24999899</v>
      </c>
      <c r="J15">
        <f t="shared" ca="1" si="0"/>
        <v>-8201410.7500010133</v>
      </c>
      <c r="K15" s="4">
        <f t="shared" si="5"/>
        <v>-4.4532273014072019E-2</v>
      </c>
      <c r="L15" s="7">
        <f t="shared" si="6"/>
        <v>24</v>
      </c>
      <c r="M15">
        <v>188953500</v>
      </c>
      <c r="N15">
        <v>184450910.84999901</v>
      </c>
      <c r="O15">
        <f t="shared" si="7"/>
        <v>-4502589.1500009894</v>
      </c>
      <c r="P15" s="4">
        <f t="shared" si="8"/>
        <v>-2.3829085727446114E-2</v>
      </c>
      <c r="Q15" s="7">
        <f t="shared" si="9"/>
        <v>28</v>
      </c>
    </row>
    <row r="16" spans="1:17" x14ac:dyDescent="0.35">
      <c r="A16" t="s">
        <v>28</v>
      </c>
      <c r="B16">
        <v>6600700</v>
      </c>
      <c r="C16">
        <v>6522480.4599999897</v>
      </c>
      <c r="D16">
        <f t="shared" si="1"/>
        <v>-78219.540000010282</v>
      </c>
      <c r="E16" s="4">
        <f t="shared" si="2"/>
        <v>-1.1850188616360429E-2</v>
      </c>
      <c r="F16">
        <f t="shared" si="3"/>
        <v>37</v>
      </c>
      <c r="G16" s="11">
        <f t="shared" si="4"/>
        <v>-1.1850188616360429E-2</v>
      </c>
      <c r="H16">
        <v>7352500</v>
      </c>
      <c r="I16">
        <v>7350464.0800000001</v>
      </c>
      <c r="J16">
        <f t="shared" ca="1" si="0"/>
        <v>-2035.9199999999255</v>
      </c>
      <c r="K16" s="4">
        <f t="shared" si="5"/>
        <v>-2.769017341040361E-4</v>
      </c>
      <c r="L16" s="7">
        <f t="shared" si="6"/>
        <v>46</v>
      </c>
      <c r="M16">
        <v>7397200</v>
      </c>
      <c r="N16">
        <v>7397093</v>
      </c>
      <c r="O16">
        <f t="shared" si="7"/>
        <v>-107</v>
      </c>
      <c r="P16" s="4">
        <f t="shared" si="8"/>
        <v>-1.4464932677229222E-5</v>
      </c>
      <c r="Q16" s="7">
        <f t="shared" si="9"/>
        <v>43</v>
      </c>
    </row>
    <row r="17" spans="1:17" x14ac:dyDescent="0.35">
      <c r="A17" t="s">
        <v>29</v>
      </c>
      <c r="B17">
        <v>14860800</v>
      </c>
      <c r="C17">
        <v>14439480.050000001</v>
      </c>
      <c r="D17">
        <f t="shared" si="1"/>
        <v>-421319.94999999925</v>
      </c>
      <c r="E17" s="4">
        <f t="shared" si="2"/>
        <v>-2.8351094826658003E-2</v>
      </c>
      <c r="F17">
        <f t="shared" si="3"/>
        <v>21</v>
      </c>
      <c r="G17" s="11">
        <f t="shared" si="4"/>
        <v>-2.8351094826658003E-2</v>
      </c>
      <c r="H17">
        <v>15309700</v>
      </c>
      <c r="I17">
        <v>14645233.51</v>
      </c>
      <c r="J17">
        <f t="shared" ca="1" si="0"/>
        <v>-664466.49000000022</v>
      </c>
      <c r="K17" s="4">
        <f t="shared" si="5"/>
        <v>-4.3401666263871937E-2</v>
      </c>
      <c r="L17" s="7">
        <f t="shared" si="6"/>
        <v>25</v>
      </c>
      <c r="M17">
        <v>15311800</v>
      </c>
      <c r="N17">
        <v>14346057.039999999</v>
      </c>
      <c r="O17">
        <f t="shared" si="7"/>
        <v>-965742.96000000089</v>
      </c>
      <c r="P17" s="4">
        <f t="shared" si="8"/>
        <v>-6.3071811282801551E-2</v>
      </c>
      <c r="Q17" s="7">
        <f t="shared" si="9"/>
        <v>11</v>
      </c>
    </row>
    <row r="18" spans="1:17" x14ac:dyDescent="0.35">
      <c r="A18" t="s">
        <v>30</v>
      </c>
      <c r="B18">
        <v>2764700</v>
      </c>
      <c r="C18">
        <v>2615303.8999999901</v>
      </c>
      <c r="D18">
        <f t="shared" si="1"/>
        <v>-149396.10000000987</v>
      </c>
      <c r="E18" s="4">
        <f t="shared" si="2"/>
        <v>-5.4037002206391245E-2</v>
      </c>
      <c r="F18">
        <f t="shared" si="3"/>
        <v>12</v>
      </c>
      <c r="G18" s="11">
        <f t="shared" si="4"/>
        <v>-5.4037002206391245E-2</v>
      </c>
      <c r="H18">
        <v>2861000</v>
      </c>
      <c r="I18">
        <v>2671745.94</v>
      </c>
      <c r="J18">
        <f t="shared" ca="1" si="0"/>
        <v>-189254.06000000006</v>
      </c>
      <c r="K18" s="4">
        <f t="shared" si="5"/>
        <v>-6.6149619014330668E-2</v>
      </c>
      <c r="L18" s="7">
        <f t="shared" si="6"/>
        <v>15</v>
      </c>
      <c r="M18">
        <v>2910600</v>
      </c>
      <c r="N18">
        <v>2535637.09</v>
      </c>
      <c r="O18">
        <f t="shared" si="7"/>
        <v>-374962.91000000015</v>
      </c>
      <c r="P18" s="4">
        <f t="shared" si="8"/>
        <v>-0.12882667147667154</v>
      </c>
      <c r="Q18" s="7">
        <f t="shared" si="9"/>
        <v>3</v>
      </c>
    </row>
    <row r="19" spans="1:17" x14ac:dyDescent="0.35">
      <c r="A19" t="s">
        <v>31</v>
      </c>
      <c r="B19">
        <v>8837300</v>
      </c>
      <c r="C19">
        <v>8460963.1999999899</v>
      </c>
      <c r="D19">
        <f t="shared" si="1"/>
        <v>-376336.80000001006</v>
      </c>
      <c r="E19" s="4">
        <f t="shared" si="2"/>
        <v>-4.258504294298146E-2</v>
      </c>
      <c r="F19">
        <f t="shared" si="3"/>
        <v>15</v>
      </c>
      <c r="G19" s="11">
        <f t="shared" si="4"/>
        <v>-4.258504294298146E-2</v>
      </c>
      <c r="H19">
        <v>9713300</v>
      </c>
      <c r="I19">
        <v>8991707.2399999909</v>
      </c>
      <c r="J19">
        <f t="shared" ca="1" si="0"/>
        <v>-721592.76000000909</v>
      </c>
      <c r="K19" s="4">
        <f t="shared" si="5"/>
        <v>-7.4289145810384635E-2</v>
      </c>
      <c r="L19" s="7">
        <f t="shared" si="6"/>
        <v>12</v>
      </c>
      <c r="M19">
        <v>9343000</v>
      </c>
      <c r="N19">
        <v>8766655.9100000001</v>
      </c>
      <c r="O19">
        <f t="shared" si="7"/>
        <v>-576344.08999999985</v>
      </c>
      <c r="P19" s="4">
        <f t="shared" si="8"/>
        <v>-6.1687262121374278E-2</v>
      </c>
      <c r="Q19" s="7">
        <f t="shared" si="9"/>
        <v>12</v>
      </c>
    </row>
    <row r="20" spans="1:17" x14ac:dyDescent="0.35">
      <c r="A20" t="s">
        <v>32</v>
      </c>
      <c r="B20">
        <v>124385900</v>
      </c>
      <c r="C20">
        <v>124384360.159999</v>
      </c>
      <c r="D20">
        <f t="shared" si="1"/>
        <v>-1539.8400010019541</v>
      </c>
      <c r="E20" s="4">
        <f t="shared" si="2"/>
        <v>-1.2379538203300809E-5</v>
      </c>
      <c r="F20">
        <f t="shared" si="3"/>
        <v>46</v>
      </c>
      <c r="G20" s="11">
        <f t="shared" si="4"/>
        <v>-1.2379538203300809E-5</v>
      </c>
      <c r="H20">
        <v>131849400</v>
      </c>
      <c r="I20">
        <v>131839624.37</v>
      </c>
      <c r="J20">
        <f t="shared" ca="1" si="0"/>
        <v>-9775.6299999952316</v>
      </c>
      <c r="K20" s="4">
        <f t="shared" si="5"/>
        <v>-7.4142392760188761E-5</v>
      </c>
      <c r="L20" s="7">
        <f t="shared" si="6"/>
        <v>47</v>
      </c>
      <c r="M20">
        <v>130621400</v>
      </c>
      <c r="N20">
        <v>130621283.53999899</v>
      </c>
      <c r="O20">
        <f t="shared" si="7"/>
        <v>-116.46000100672245</v>
      </c>
      <c r="P20" s="4">
        <f t="shared" si="8"/>
        <v>-8.9158438821450736E-7</v>
      </c>
      <c r="Q20" s="7">
        <f t="shared" si="9"/>
        <v>46</v>
      </c>
    </row>
    <row r="21" spans="1:17" x14ac:dyDescent="0.35">
      <c r="A21" t="s">
        <v>33</v>
      </c>
      <c r="B21">
        <v>24332100</v>
      </c>
      <c r="C21">
        <v>22408587.5499999</v>
      </c>
      <c r="D21">
        <f t="shared" si="1"/>
        <v>-1923512.4500000998</v>
      </c>
      <c r="E21" s="4">
        <f t="shared" si="2"/>
        <v>-7.9052463618023094E-2</v>
      </c>
      <c r="F21">
        <f t="shared" si="3"/>
        <v>9</v>
      </c>
      <c r="G21" s="11">
        <f t="shared" si="4"/>
        <v>-7.9052463618023094E-2</v>
      </c>
      <c r="H21">
        <v>24497400</v>
      </c>
      <c r="I21">
        <v>22655993.629999999</v>
      </c>
      <c r="J21">
        <f t="shared" ca="1" si="0"/>
        <v>-1841406.370000001</v>
      </c>
      <c r="K21" s="4">
        <f t="shared" si="5"/>
        <v>-7.5167420624229556E-2</v>
      </c>
      <c r="L21" s="7">
        <f t="shared" si="6"/>
        <v>11</v>
      </c>
      <c r="M21">
        <v>24323000</v>
      </c>
      <c r="N21">
        <v>23434073.089999899</v>
      </c>
      <c r="O21">
        <f t="shared" si="7"/>
        <v>-888926.91000010073</v>
      </c>
      <c r="P21" s="4">
        <f t="shared" si="8"/>
        <v>-3.6546762734864152E-2</v>
      </c>
      <c r="Q21" s="7">
        <f t="shared" si="9"/>
        <v>21</v>
      </c>
    </row>
    <row r="22" spans="1:17" x14ac:dyDescent="0.35">
      <c r="A22" t="s">
        <v>34</v>
      </c>
      <c r="B22">
        <v>11566000</v>
      </c>
      <c r="C22">
        <v>11412339.8799999</v>
      </c>
      <c r="D22">
        <f t="shared" si="1"/>
        <v>-153660.12000009976</v>
      </c>
      <c r="E22" s="4">
        <f t="shared" si="2"/>
        <v>-1.3285502334437123E-2</v>
      </c>
      <c r="F22">
        <f t="shared" si="3"/>
        <v>32</v>
      </c>
      <c r="G22" s="11">
        <f t="shared" si="4"/>
        <v>-1.3285502334437123E-2</v>
      </c>
      <c r="H22">
        <v>11980700</v>
      </c>
      <c r="I22">
        <v>11791977.9699999</v>
      </c>
      <c r="J22">
        <f t="shared" ca="1" si="0"/>
        <v>-188722.03000009991</v>
      </c>
      <c r="K22" s="4">
        <f t="shared" si="5"/>
        <v>-1.5752170574348738E-2</v>
      </c>
      <c r="L22" s="7">
        <f t="shared" si="6"/>
        <v>38</v>
      </c>
      <c r="M22">
        <v>11935200</v>
      </c>
      <c r="N22">
        <v>11934454.77</v>
      </c>
      <c r="O22">
        <f t="shared" si="7"/>
        <v>-745.23000000044703</v>
      </c>
      <c r="P22" s="4">
        <f t="shared" si="8"/>
        <v>-6.2439674240938325E-5</v>
      </c>
      <c r="Q22" s="7">
        <f t="shared" si="9"/>
        <v>42</v>
      </c>
    </row>
    <row r="23" spans="1:17" x14ac:dyDescent="0.35">
      <c r="A23" t="s">
        <v>35</v>
      </c>
      <c r="B23">
        <v>20862700</v>
      </c>
      <c r="C23">
        <v>20036743.4099999</v>
      </c>
      <c r="D23">
        <f t="shared" si="1"/>
        <v>-825956.59000010043</v>
      </c>
      <c r="E23" s="4">
        <f t="shared" si="2"/>
        <v>-3.9590110100806722E-2</v>
      </c>
      <c r="F23">
        <f t="shared" si="3"/>
        <v>18</v>
      </c>
      <c r="G23" s="11">
        <f t="shared" si="4"/>
        <v>-3.9590110100806722E-2</v>
      </c>
      <c r="H23">
        <v>22683800</v>
      </c>
      <c r="I23">
        <v>21722126.219999898</v>
      </c>
      <c r="J23">
        <f t="shared" ca="1" si="0"/>
        <v>-961673.78000010177</v>
      </c>
      <c r="K23" s="4">
        <f t="shared" si="5"/>
        <v>-4.2394738976719144E-2</v>
      </c>
      <c r="L23" s="7">
        <f t="shared" si="6"/>
        <v>26</v>
      </c>
      <c r="M23">
        <v>23220300</v>
      </c>
      <c r="N23">
        <v>22619057.440000001</v>
      </c>
      <c r="O23">
        <f t="shared" si="7"/>
        <v>-601242.55999999866</v>
      </c>
      <c r="P23" s="4">
        <f t="shared" si="8"/>
        <v>-2.5892971236375011E-2</v>
      </c>
      <c r="Q23" s="7">
        <f t="shared" si="9"/>
        <v>26</v>
      </c>
    </row>
    <row r="24" spans="1:17" x14ac:dyDescent="0.35">
      <c r="A24" t="s">
        <v>36</v>
      </c>
      <c r="B24">
        <v>917200</v>
      </c>
      <c r="C24">
        <v>904969.19</v>
      </c>
      <c r="D24">
        <f t="shared" si="1"/>
        <v>-12230.810000000056</v>
      </c>
      <c r="E24" s="4">
        <f t="shared" si="2"/>
        <v>-1.3334943305713101E-2</v>
      </c>
      <c r="F24">
        <f t="shared" si="3"/>
        <v>31</v>
      </c>
      <c r="G24" s="11">
        <f t="shared" si="4"/>
        <v>-1.3334943305713101E-2</v>
      </c>
      <c r="H24">
        <v>1112700</v>
      </c>
      <c r="I24">
        <v>1067214.42</v>
      </c>
      <c r="J24">
        <f t="shared" ca="1" si="0"/>
        <v>-45485.580000000075</v>
      </c>
      <c r="K24" s="4">
        <f t="shared" si="5"/>
        <v>-4.087856565111897E-2</v>
      </c>
      <c r="L24" s="7">
        <f t="shared" si="6"/>
        <v>28</v>
      </c>
      <c r="M24">
        <v>1112600</v>
      </c>
      <c r="N24">
        <v>1112527.1200000001</v>
      </c>
      <c r="O24">
        <f t="shared" si="7"/>
        <v>-72.879999999888241</v>
      </c>
      <c r="P24" s="4">
        <f t="shared" si="8"/>
        <v>-6.5504224339284781E-5</v>
      </c>
      <c r="Q24" s="7">
        <f t="shared" si="9"/>
        <v>41</v>
      </c>
    </row>
    <row r="25" spans="1:17" x14ac:dyDescent="0.35">
      <c r="A25" t="s">
        <v>37</v>
      </c>
      <c r="B25">
        <v>484100</v>
      </c>
      <c r="C25">
        <v>479149.53</v>
      </c>
      <c r="D25">
        <f t="shared" si="1"/>
        <v>-4950.4699999999721</v>
      </c>
      <c r="E25" s="4">
        <f t="shared" si="2"/>
        <v>-1.0226130964676661E-2</v>
      </c>
      <c r="F25">
        <f t="shared" si="3"/>
        <v>38</v>
      </c>
      <c r="G25" s="11">
        <f t="shared" si="4"/>
        <v>-1.0226130964676661E-2</v>
      </c>
      <c r="H25">
        <v>505200</v>
      </c>
      <c r="I25">
        <v>497194.20999999897</v>
      </c>
      <c r="J25">
        <f t="shared" ca="1" si="0"/>
        <v>-8005.7900000010268</v>
      </c>
      <c r="K25" s="4">
        <f t="shared" si="5"/>
        <v>-1.5846773555029746E-2</v>
      </c>
      <c r="L25" s="7">
        <f t="shared" si="6"/>
        <v>37</v>
      </c>
      <c r="M25">
        <v>496500</v>
      </c>
      <c r="N25">
        <v>494775.1</v>
      </c>
      <c r="O25">
        <f t="shared" si="7"/>
        <v>-1724.9000000000233</v>
      </c>
      <c r="P25" s="4">
        <f t="shared" si="8"/>
        <v>-3.4741188318228064E-3</v>
      </c>
      <c r="Q25" s="7">
        <f t="shared" si="9"/>
        <v>35</v>
      </c>
    </row>
    <row r="26" spans="1:17" x14ac:dyDescent="0.35">
      <c r="A26" t="s">
        <v>38</v>
      </c>
      <c r="B26">
        <v>5249800</v>
      </c>
      <c r="C26">
        <v>4801960.08</v>
      </c>
      <c r="D26">
        <f t="shared" si="1"/>
        <v>-447839.91999999993</v>
      </c>
      <c r="E26" s="4">
        <f t="shared" si="2"/>
        <v>-8.5306091660634673E-2</v>
      </c>
      <c r="F26">
        <f t="shared" si="3"/>
        <v>5</v>
      </c>
      <c r="G26" s="11">
        <f t="shared" si="4"/>
        <v>-8.5306091660634673E-2</v>
      </c>
      <c r="H26">
        <v>5442200</v>
      </c>
      <c r="I26">
        <v>5122329.02999999</v>
      </c>
      <c r="J26">
        <f t="shared" ca="1" si="0"/>
        <v>-319870.97000000998</v>
      </c>
      <c r="K26" s="4">
        <f t="shared" si="5"/>
        <v>-5.8776040939327839E-2</v>
      </c>
      <c r="L26" s="7">
        <f t="shared" si="6"/>
        <v>16</v>
      </c>
      <c r="M26">
        <v>5430700</v>
      </c>
      <c r="N26">
        <v>5117235.21</v>
      </c>
      <c r="O26">
        <f t="shared" si="7"/>
        <v>-313464.79000000004</v>
      </c>
      <c r="P26" s="4">
        <f t="shared" si="8"/>
        <v>-5.7720881286022069E-2</v>
      </c>
      <c r="Q26" s="7">
        <f t="shared" si="9"/>
        <v>13</v>
      </c>
    </row>
    <row r="27" spans="1:17" x14ac:dyDescent="0.35">
      <c r="A27" t="s">
        <v>39</v>
      </c>
      <c r="B27">
        <v>0</v>
      </c>
      <c r="C27">
        <v>0</v>
      </c>
      <c r="D27">
        <f t="shared" si="1"/>
        <v>0</v>
      </c>
      <c r="E27" s="4" t="str">
        <f t="shared" si="2"/>
        <v/>
      </c>
      <c r="F27">
        <v>0</v>
      </c>
      <c r="G27" s="11">
        <f t="shared" si="4"/>
        <v>0</v>
      </c>
      <c r="H27">
        <v>0</v>
      </c>
      <c r="I27">
        <v>0</v>
      </c>
      <c r="J27">
        <f t="shared" ca="1" si="0"/>
        <v>0</v>
      </c>
      <c r="K27" s="4" t="str">
        <f t="shared" si="5"/>
        <v/>
      </c>
      <c r="L27" s="7" t="e">
        <f t="shared" si="6"/>
        <v>#VALUE!</v>
      </c>
      <c r="M27">
        <v>0</v>
      </c>
      <c r="N27">
        <v>0</v>
      </c>
      <c r="O27">
        <f t="shared" si="7"/>
        <v>0</v>
      </c>
      <c r="P27" s="4"/>
      <c r="Q27" s="7" t="str">
        <f t="shared" si="9"/>
        <v/>
      </c>
    </row>
    <row r="28" spans="1:17" x14ac:dyDescent="0.35">
      <c r="A28" t="s">
        <v>40</v>
      </c>
      <c r="B28">
        <v>1382900</v>
      </c>
      <c r="C28">
        <v>1250442.02</v>
      </c>
      <c r="D28">
        <f t="shared" si="1"/>
        <v>-132457.97999999998</v>
      </c>
      <c r="E28" s="4">
        <f t="shared" si="2"/>
        <v>-9.5782760864849215E-2</v>
      </c>
      <c r="F28">
        <f t="shared" si="3"/>
        <v>3</v>
      </c>
      <c r="G28" s="11">
        <f t="shared" si="4"/>
        <v>-9.5782760864849215E-2</v>
      </c>
      <c r="H28">
        <v>1545700</v>
      </c>
      <c r="I28">
        <v>1281335.23</v>
      </c>
      <c r="J28">
        <f t="shared" ca="1" si="0"/>
        <v>-264364.77</v>
      </c>
      <c r="K28" s="4">
        <f t="shared" si="5"/>
        <v>-0.17103239309050916</v>
      </c>
      <c r="L28" s="7">
        <f t="shared" si="6"/>
        <v>2</v>
      </c>
      <c r="M28">
        <v>1525900</v>
      </c>
      <c r="N28">
        <v>1393285.06</v>
      </c>
      <c r="O28">
        <f t="shared" si="7"/>
        <v>-132614.93999999994</v>
      </c>
      <c r="P28" s="4">
        <f t="shared" si="8"/>
        <v>-8.6909325643882263E-2</v>
      </c>
      <c r="Q28" s="7">
        <f t="shared" si="9"/>
        <v>7</v>
      </c>
    </row>
    <row r="29" spans="1:17" x14ac:dyDescent="0.35">
      <c r="A29" t="s">
        <v>41</v>
      </c>
      <c r="B29">
        <v>2561800</v>
      </c>
      <c r="C29">
        <v>2523884.71</v>
      </c>
      <c r="D29">
        <f t="shared" si="1"/>
        <v>-37915.290000000037</v>
      </c>
      <c r="E29" s="4">
        <f t="shared" si="2"/>
        <v>-1.4800253727847622E-2</v>
      </c>
      <c r="F29">
        <f t="shared" si="3"/>
        <v>28</v>
      </c>
      <c r="G29" s="11">
        <f t="shared" si="4"/>
        <v>-1.4800253727847622E-2</v>
      </c>
      <c r="H29">
        <v>2779500</v>
      </c>
      <c r="I29">
        <v>2665264.4399999902</v>
      </c>
      <c r="J29">
        <f t="shared" ca="1" si="0"/>
        <v>-114235.56000000983</v>
      </c>
      <c r="K29" s="4">
        <f t="shared" si="5"/>
        <v>-4.1099320021590155E-2</v>
      </c>
      <c r="L29" s="7">
        <f t="shared" si="6"/>
        <v>27</v>
      </c>
      <c r="M29">
        <v>2889900</v>
      </c>
      <c r="N29">
        <v>2889864.67</v>
      </c>
      <c r="O29">
        <f t="shared" si="7"/>
        <v>-35.330000000074506</v>
      </c>
      <c r="P29" s="4">
        <f t="shared" si="8"/>
        <v>-1.2225336516860273E-5</v>
      </c>
      <c r="Q29" s="7">
        <f t="shared" si="9"/>
        <v>44</v>
      </c>
    </row>
    <row r="30" spans="1:17" x14ac:dyDescent="0.35">
      <c r="A30" t="s">
        <v>42</v>
      </c>
      <c r="B30">
        <v>12132200</v>
      </c>
      <c r="C30">
        <v>12030494.1</v>
      </c>
      <c r="D30">
        <f t="shared" si="1"/>
        <v>-101705.90000000037</v>
      </c>
      <c r="E30" s="4">
        <f t="shared" si="2"/>
        <v>-8.3831374359143746E-3</v>
      </c>
      <c r="F30">
        <f t="shared" si="3"/>
        <v>40</v>
      </c>
      <c r="G30" s="11">
        <f t="shared" si="4"/>
        <v>-8.3831374359143746E-3</v>
      </c>
      <c r="H30">
        <v>12735900</v>
      </c>
      <c r="I30">
        <v>12685514.279999901</v>
      </c>
      <c r="J30">
        <f t="shared" ca="1" si="0"/>
        <v>-50385.720000099391</v>
      </c>
      <c r="K30" s="4">
        <f t="shared" si="5"/>
        <v>-3.9561962641116366E-3</v>
      </c>
      <c r="L30" s="7">
        <f t="shared" si="6"/>
        <v>42</v>
      </c>
      <c r="M30">
        <v>12861300</v>
      </c>
      <c r="N30">
        <v>12826009.609999999</v>
      </c>
      <c r="O30">
        <f t="shared" si="7"/>
        <v>-35290.390000000596</v>
      </c>
      <c r="P30" s="4">
        <f t="shared" si="8"/>
        <v>-2.7439209100169185E-3</v>
      </c>
      <c r="Q30" s="7">
        <f t="shared" si="9"/>
        <v>36</v>
      </c>
    </row>
    <row r="31" spans="1:17" x14ac:dyDescent="0.35">
      <c r="A31" t="s">
        <v>43</v>
      </c>
      <c r="B31">
        <v>1765600</v>
      </c>
      <c r="C31">
        <v>1740827.69</v>
      </c>
      <c r="D31">
        <f t="shared" si="1"/>
        <v>-24772.310000000056</v>
      </c>
      <c r="E31" s="4">
        <f t="shared" si="2"/>
        <v>-1.4030533529678329E-2</v>
      </c>
      <c r="F31">
        <f t="shared" si="3"/>
        <v>29</v>
      </c>
      <c r="G31" s="11">
        <f t="shared" si="4"/>
        <v>-1.4030533529678329E-2</v>
      </c>
      <c r="H31">
        <v>1823300</v>
      </c>
      <c r="I31">
        <v>1762676.85</v>
      </c>
      <c r="J31">
        <f t="shared" ca="1" si="0"/>
        <v>-60623.149999999907</v>
      </c>
      <c r="K31" s="4">
        <f t="shared" si="5"/>
        <v>-3.3249136181648611E-2</v>
      </c>
      <c r="L31" s="7">
        <f t="shared" si="6"/>
        <v>32</v>
      </c>
      <c r="M31">
        <v>1870700</v>
      </c>
      <c r="N31">
        <v>1801391.34</v>
      </c>
      <c r="O31">
        <f t="shared" si="7"/>
        <v>-69308.659999999916</v>
      </c>
      <c r="P31" s="4">
        <f t="shared" si="8"/>
        <v>-3.7049585716576634E-2</v>
      </c>
      <c r="Q31" s="7">
        <f t="shared" si="9"/>
        <v>20</v>
      </c>
    </row>
    <row r="32" spans="1:17" x14ac:dyDescent="0.35">
      <c r="A32" t="s">
        <v>44</v>
      </c>
      <c r="B32">
        <v>5999400</v>
      </c>
      <c r="C32">
        <v>5925637.7199999904</v>
      </c>
      <c r="D32">
        <f t="shared" si="1"/>
        <v>-73762.280000009574</v>
      </c>
      <c r="E32" s="4">
        <f t="shared" si="2"/>
        <v>-1.2294942827617691E-2</v>
      </c>
      <c r="F32">
        <f t="shared" si="3"/>
        <v>36</v>
      </c>
      <c r="G32" s="11">
        <f t="shared" si="4"/>
        <v>-1.2294942827617691E-2</v>
      </c>
      <c r="H32">
        <v>6195500</v>
      </c>
      <c r="I32">
        <v>6084985.4699999997</v>
      </c>
      <c r="J32">
        <f t="shared" ca="1" si="0"/>
        <v>-110514.53000000026</v>
      </c>
      <c r="K32" s="4">
        <f t="shared" si="5"/>
        <v>-1.7837871035428981E-2</v>
      </c>
      <c r="L32" s="7">
        <f t="shared" si="6"/>
        <v>35</v>
      </c>
      <c r="M32">
        <v>6157400</v>
      </c>
      <c r="N32">
        <v>5987572.0199999996</v>
      </c>
      <c r="O32">
        <f t="shared" si="7"/>
        <v>-169827.98000000045</v>
      </c>
      <c r="P32" s="4">
        <f t="shared" si="8"/>
        <v>-2.7581118653977402E-2</v>
      </c>
      <c r="Q32" s="7">
        <f t="shared" si="9"/>
        <v>23</v>
      </c>
    </row>
    <row r="33" spans="1:17" x14ac:dyDescent="0.35">
      <c r="A33" t="s">
        <v>45</v>
      </c>
      <c r="B33">
        <v>927703099.99999905</v>
      </c>
      <c r="C33">
        <v>920284264.73000002</v>
      </c>
      <c r="D33">
        <f t="shared" si="1"/>
        <v>-7418835.2699990273</v>
      </c>
      <c r="E33" s="4">
        <f t="shared" si="2"/>
        <v>-7.9969930789269058E-3</v>
      </c>
      <c r="F33">
        <f t="shared" si="3"/>
        <v>41</v>
      </c>
      <c r="G33" s="11">
        <f t="shared" si="4"/>
        <v>-7.9969930789269058E-3</v>
      </c>
      <c r="H33">
        <v>979671000</v>
      </c>
      <c r="I33">
        <v>977068513.48000002</v>
      </c>
      <c r="J33">
        <f t="shared" ca="1" si="0"/>
        <v>-2602486.5199999809</v>
      </c>
      <c r="K33" s="4">
        <f t="shared" si="5"/>
        <v>-2.6564903115433454E-3</v>
      </c>
      <c r="L33" s="7">
        <f t="shared" si="6"/>
        <v>43</v>
      </c>
      <c r="M33">
        <v>989572899.99999905</v>
      </c>
      <c r="N33">
        <v>984116289.40999901</v>
      </c>
      <c r="O33">
        <f t="shared" si="7"/>
        <v>-5456610.5900000334</v>
      </c>
      <c r="P33" s="4">
        <f t="shared" si="8"/>
        <v>-5.5141067323084929E-3</v>
      </c>
      <c r="Q33" s="7">
        <f t="shared" si="9"/>
        <v>34</v>
      </c>
    </row>
    <row r="34" spans="1:17" x14ac:dyDescent="0.35">
      <c r="A34" t="s">
        <v>46</v>
      </c>
      <c r="B34">
        <v>4189300</v>
      </c>
      <c r="C34">
        <v>4109958.22</v>
      </c>
      <c r="D34">
        <f t="shared" si="1"/>
        <v>-79341.779999999795</v>
      </c>
      <c r="E34" s="4">
        <f t="shared" si="2"/>
        <v>-1.8939149738619768E-2</v>
      </c>
      <c r="F34">
        <f t="shared" si="3"/>
        <v>26</v>
      </c>
      <c r="G34" s="11">
        <f t="shared" si="4"/>
        <v>-1.8939149738619768E-2</v>
      </c>
      <c r="H34">
        <v>4350600</v>
      </c>
      <c r="I34">
        <v>4137588.7699999898</v>
      </c>
      <c r="J34">
        <f t="shared" ref="J34:J35" ca="1" si="10">VLOOKUP(A34, A$2:J$52, 10, FALSE) - VLOOKUP(A34, A$2:J$52, 9, FALSE)</f>
        <v>-213011.23000001023</v>
      </c>
      <c r="K34" s="4">
        <f t="shared" si="5"/>
        <v>-4.8961345561534093E-2</v>
      </c>
      <c r="L34" s="7">
        <f t="shared" si="6"/>
        <v>21</v>
      </c>
      <c r="M34">
        <v>4345600</v>
      </c>
      <c r="N34">
        <v>4229801.51</v>
      </c>
      <c r="O34">
        <f t="shared" si="7"/>
        <v>-115798.49000000022</v>
      </c>
      <c r="P34" s="4">
        <f t="shared" si="8"/>
        <v>-2.6647296115611244E-2</v>
      </c>
      <c r="Q34" s="7">
        <f t="shared" si="9"/>
        <v>24</v>
      </c>
    </row>
    <row r="35" spans="1:17" x14ac:dyDescent="0.35">
      <c r="A35" t="s">
        <v>47</v>
      </c>
      <c r="B35">
        <v>0</v>
      </c>
      <c r="C35">
        <v>0</v>
      </c>
      <c r="D35">
        <f t="shared" si="1"/>
        <v>0</v>
      </c>
      <c r="E35" s="4" t="str">
        <f t="shared" si="2"/>
        <v/>
      </c>
      <c r="F35">
        <v>0</v>
      </c>
      <c r="G35" s="11">
        <f t="shared" si="4"/>
        <v>0</v>
      </c>
      <c r="H35">
        <v>0</v>
      </c>
      <c r="I35">
        <v>0</v>
      </c>
      <c r="J35">
        <f t="shared" ca="1" si="10"/>
        <v>0</v>
      </c>
      <c r="K35" s="4" t="str">
        <f t="shared" si="5"/>
        <v/>
      </c>
      <c r="L35" s="7" t="e">
        <f t="shared" si="6"/>
        <v>#VALUE!</v>
      </c>
      <c r="M35">
        <v>0</v>
      </c>
      <c r="N35">
        <v>0</v>
      </c>
      <c r="O35">
        <f t="shared" si="7"/>
        <v>0</v>
      </c>
      <c r="P35" s="4"/>
      <c r="Q35" s="7" t="str">
        <f t="shared" si="9"/>
        <v/>
      </c>
    </row>
    <row r="36" spans="1:17" x14ac:dyDescent="0.35">
      <c r="A36" t="s">
        <v>48</v>
      </c>
      <c r="B36">
        <v>798200</v>
      </c>
      <c r="C36">
        <v>735423.27999999898</v>
      </c>
      <c r="D36">
        <f t="shared" si="1"/>
        <v>-62776.72000000102</v>
      </c>
      <c r="E36" s="4">
        <f t="shared" si="2"/>
        <v>-7.8647857679780775E-2</v>
      </c>
      <c r="F36">
        <f t="shared" si="3"/>
        <v>10</v>
      </c>
      <c r="G36" s="11">
        <f t="shared" si="4"/>
        <v>-7.8647857679780775E-2</v>
      </c>
      <c r="H36">
        <v>898700</v>
      </c>
      <c r="I36">
        <v>740966.94999999902</v>
      </c>
      <c r="J36">
        <f>H36-I36</f>
        <v>157733.05000000098</v>
      </c>
      <c r="K36" s="4">
        <f t="shared" si="5"/>
        <v>-0.17551246244575608</v>
      </c>
      <c r="L36" s="7">
        <f t="shared" si="6"/>
        <v>1</v>
      </c>
      <c r="M36">
        <v>878300</v>
      </c>
      <c r="N36">
        <v>777215.28999999899</v>
      </c>
      <c r="O36">
        <f t="shared" si="7"/>
        <v>-101084.71000000101</v>
      </c>
      <c r="P36" s="4">
        <f t="shared" si="8"/>
        <v>-0.11509132414892521</v>
      </c>
      <c r="Q36" s="7">
        <f t="shared" si="9"/>
        <v>5</v>
      </c>
    </row>
    <row r="37" spans="1:17" x14ac:dyDescent="0.35">
      <c r="A37" t="s">
        <v>49</v>
      </c>
      <c r="B37">
        <v>2087800</v>
      </c>
      <c r="C37">
        <v>2005447.73999999</v>
      </c>
      <c r="D37">
        <f t="shared" si="1"/>
        <v>-82352.260000010021</v>
      </c>
      <c r="E37" s="4">
        <f t="shared" si="2"/>
        <v>-3.9444515758219188E-2</v>
      </c>
      <c r="F37">
        <f t="shared" si="3"/>
        <v>19</v>
      </c>
      <c r="G37" s="11">
        <f t="shared" si="4"/>
        <v>-3.9444515758219188E-2</v>
      </c>
      <c r="H37">
        <v>2229200</v>
      </c>
      <c r="I37">
        <v>2118943.21</v>
      </c>
      <c r="J37">
        <f t="shared" ref="J37:J52" si="11">H37-I37</f>
        <v>110256.79000000004</v>
      </c>
      <c r="K37" s="4">
        <f t="shared" si="5"/>
        <v>-4.9460250314014013E-2</v>
      </c>
      <c r="L37" s="7">
        <f t="shared" si="6"/>
        <v>20</v>
      </c>
      <c r="M37">
        <v>2296900</v>
      </c>
      <c r="N37">
        <v>2108718.34</v>
      </c>
      <c r="O37">
        <f t="shared" si="7"/>
        <v>-188181.66000000015</v>
      </c>
      <c r="P37" s="4">
        <f t="shared" si="8"/>
        <v>-8.1928538464887526E-2</v>
      </c>
      <c r="Q37" s="7">
        <f t="shared" si="9"/>
        <v>8</v>
      </c>
    </row>
    <row r="38" spans="1:17" x14ac:dyDescent="0.35">
      <c r="A38" t="s">
        <v>50</v>
      </c>
      <c r="B38">
        <v>855300</v>
      </c>
      <c r="C38">
        <v>838669.82</v>
      </c>
      <c r="D38">
        <f t="shared" si="1"/>
        <v>-16630.180000000051</v>
      </c>
      <c r="E38" s="4">
        <f t="shared" si="2"/>
        <v>-1.9443680579913542E-2</v>
      </c>
      <c r="F38">
        <f t="shared" si="3"/>
        <v>25</v>
      </c>
      <c r="G38" s="11">
        <f t="shared" si="4"/>
        <v>-1.9443680579913542E-2</v>
      </c>
      <c r="H38">
        <v>792800</v>
      </c>
      <c r="I38">
        <v>753451.96</v>
      </c>
      <c r="J38">
        <f t="shared" si="11"/>
        <v>39348.040000000037</v>
      </c>
      <c r="K38" s="4">
        <f t="shared" si="5"/>
        <v>-4.9631735620585316E-2</v>
      </c>
      <c r="L38" s="7">
        <f t="shared" si="6"/>
        <v>19</v>
      </c>
      <c r="M38">
        <v>777800</v>
      </c>
      <c r="N38">
        <v>777663.26</v>
      </c>
      <c r="O38">
        <f t="shared" si="7"/>
        <v>-136.73999999999069</v>
      </c>
      <c r="P38" s="4">
        <f t="shared" si="8"/>
        <v>-1.7580354847003174E-4</v>
      </c>
      <c r="Q38" s="7">
        <f t="shared" si="9"/>
        <v>40</v>
      </c>
    </row>
    <row r="39" spans="1:17" x14ac:dyDescent="0.35">
      <c r="A39" t="s">
        <v>51</v>
      </c>
      <c r="B39">
        <v>883900</v>
      </c>
      <c r="C39">
        <v>813108.87</v>
      </c>
      <c r="D39">
        <f t="shared" si="1"/>
        <v>-70791.13</v>
      </c>
      <c r="E39" s="4">
        <f t="shared" si="2"/>
        <v>-8.008952370177623E-2</v>
      </c>
      <c r="F39">
        <f t="shared" si="3"/>
        <v>8</v>
      </c>
      <c r="G39" s="11">
        <f t="shared" si="4"/>
        <v>-8.008952370177623E-2</v>
      </c>
      <c r="H39">
        <v>1294400</v>
      </c>
      <c r="I39">
        <v>1114242.27999999</v>
      </c>
      <c r="J39">
        <f t="shared" si="11"/>
        <v>180157.72000000998</v>
      </c>
      <c r="K39" s="4">
        <f t="shared" si="5"/>
        <v>-0.13918241656366656</v>
      </c>
      <c r="L39" s="7">
        <f t="shared" si="6"/>
        <v>3</v>
      </c>
      <c r="M39">
        <v>1759500</v>
      </c>
      <c r="N39">
        <v>1680463.8699999901</v>
      </c>
      <c r="O39">
        <f t="shared" si="7"/>
        <v>-79036.1300000099</v>
      </c>
      <c r="P39" s="4">
        <f t="shared" si="8"/>
        <v>-4.4919653310605226E-2</v>
      </c>
      <c r="Q39" s="7">
        <f t="shared" si="9"/>
        <v>17</v>
      </c>
    </row>
    <row r="40" spans="1:17" x14ac:dyDescent="0.35">
      <c r="A40" t="s">
        <v>52</v>
      </c>
      <c r="B40">
        <v>38381900</v>
      </c>
      <c r="C40">
        <v>37565141.859999903</v>
      </c>
      <c r="D40">
        <f t="shared" si="1"/>
        <v>-816758.14000009745</v>
      </c>
      <c r="E40" s="4">
        <f t="shared" si="2"/>
        <v>-2.1279773539092578E-2</v>
      </c>
      <c r="F40">
        <f t="shared" si="3"/>
        <v>23</v>
      </c>
      <c r="G40" s="11">
        <f t="shared" si="4"/>
        <v>-2.1279773539092578E-2</v>
      </c>
      <c r="H40">
        <v>39964900</v>
      </c>
      <c r="I40">
        <v>38095240.189999901</v>
      </c>
      <c r="J40">
        <f t="shared" si="11"/>
        <v>1869659.8100000992</v>
      </c>
      <c r="K40" s="4">
        <f t="shared" si="5"/>
        <v>-4.6782546934937892E-2</v>
      </c>
      <c r="L40" s="7">
        <f t="shared" si="6"/>
        <v>22</v>
      </c>
      <c r="M40">
        <v>40216700</v>
      </c>
      <c r="N40">
        <v>39606263.709999897</v>
      </c>
      <c r="O40">
        <f t="shared" si="7"/>
        <v>-610436.29000010341</v>
      </c>
      <c r="P40" s="4">
        <f t="shared" si="8"/>
        <v>-1.5178676768608648E-2</v>
      </c>
      <c r="Q40" s="7">
        <f t="shared" si="9"/>
        <v>31</v>
      </c>
    </row>
    <row r="41" spans="1:17" x14ac:dyDescent="0.35">
      <c r="A41" t="s">
        <v>53</v>
      </c>
      <c r="B41">
        <v>4593300</v>
      </c>
      <c r="C41">
        <v>4409060.2099999897</v>
      </c>
      <c r="D41">
        <f t="shared" si="1"/>
        <v>-184239.79000001028</v>
      </c>
      <c r="E41" s="4">
        <f t="shared" si="2"/>
        <v>-4.0110550149132493E-2</v>
      </c>
      <c r="F41">
        <f t="shared" si="3"/>
        <v>17</v>
      </c>
      <c r="G41" s="11">
        <f t="shared" si="4"/>
        <v>-4.0110550149132493E-2</v>
      </c>
      <c r="H41">
        <v>5089500</v>
      </c>
      <c r="I41">
        <v>4956043.6699999897</v>
      </c>
      <c r="J41">
        <f t="shared" si="11"/>
        <v>133456.33000001032</v>
      </c>
      <c r="K41" s="4">
        <f t="shared" si="5"/>
        <v>-2.6221894095689226E-2</v>
      </c>
      <c r="L41" s="7">
        <f t="shared" si="6"/>
        <v>34</v>
      </c>
      <c r="M41">
        <v>4799900</v>
      </c>
      <c r="N41">
        <v>4717822.6500000004</v>
      </c>
      <c r="O41">
        <f t="shared" si="7"/>
        <v>-82077.349999999627</v>
      </c>
      <c r="P41" s="4">
        <f t="shared" si="8"/>
        <v>-1.7099804162586642E-2</v>
      </c>
      <c r="Q41" s="7">
        <f t="shared" si="9"/>
        <v>30</v>
      </c>
    </row>
    <row r="42" spans="1:17" x14ac:dyDescent="0.35">
      <c r="A42" t="s">
        <v>54</v>
      </c>
      <c r="B42">
        <v>188593300</v>
      </c>
      <c r="C42">
        <v>188551675.67999899</v>
      </c>
      <c r="D42">
        <f t="shared" si="1"/>
        <v>-41624.320001006126</v>
      </c>
      <c r="E42" s="4">
        <f t="shared" si="2"/>
        <v>-2.2070943135841053E-4</v>
      </c>
      <c r="F42">
        <f t="shared" si="3"/>
        <v>44</v>
      </c>
      <c r="G42" s="11">
        <f t="shared" si="4"/>
        <v>-2.2070943135841053E-4</v>
      </c>
      <c r="H42">
        <v>199130300</v>
      </c>
      <c r="I42">
        <v>196755033.31</v>
      </c>
      <c r="J42">
        <f t="shared" si="11"/>
        <v>2375266.6899999976</v>
      </c>
      <c r="K42" s="4">
        <f t="shared" si="5"/>
        <v>-1.1928203241796942E-2</v>
      </c>
      <c r="L42" s="7">
        <f t="shared" si="6"/>
        <v>39</v>
      </c>
      <c r="M42">
        <v>199954600</v>
      </c>
      <c r="N42">
        <v>199954563.74999899</v>
      </c>
      <c r="O42">
        <f t="shared" si="7"/>
        <v>-36.250001013278961</v>
      </c>
      <c r="P42" s="4">
        <f t="shared" si="8"/>
        <v>-1.8129115815929696E-7</v>
      </c>
      <c r="Q42" s="7">
        <f t="shared" si="9"/>
        <v>47</v>
      </c>
    </row>
    <row r="43" spans="1:17" x14ac:dyDescent="0.35">
      <c r="A43" t="s">
        <v>55</v>
      </c>
      <c r="B43">
        <v>8135400</v>
      </c>
      <c r="C43">
        <v>7968645.8300000001</v>
      </c>
      <c r="D43">
        <f t="shared" si="1"/>
        <v>-166754.16999999993</v>
      </c>
      <c r="E43" s="4">
        <f t="shared" si="2"/>
        <v>-2.0497353541313264E-2</v>
      </c>
      <c r="F43">
        <f t="shared" si="3"/>
        <v>24</v>
      </c>
      <c r="G43" s="11">
        <f t="shared" si="4"/>
        <v>-2.0497353541313264E-2</v>
      </c>
      <c r="H43">
        <v>8560800</v>
      </c>
      <c r="I43">
        <v>8171472.0199999996</v>
      </c>
      <c r="J43">
        <f t="shared" si="11"/>
        <v>389327.98000000045</v>
      </c>
      <c r="K43" s="4">
        <f t="shared" si="5"/>
        <v>-4.5477990374731388E-2</v>
      </c>
      <c r="L43" s="7">
        <f t="shared" si="6"/>
        <v>23</v>
      </c>
      <c r="M43">
        <v>8497500</v>
      </c>
      <c r="N43">
        <v>8150982.5699999901</v>
      </c>
      <c r="O43">
        <f t="shared" si="7"/>
        <v>-346517.43000000995</v>
      </c>
      <c r="P43" s="4">
        <f t="shared" si="8"/>
        <v>-4.0778750220654303E-2</v>
      </c>
      <c r="Q43" s="7">
        <f t="shared" si="9"/>
        <v>18</v>
      </c>
    </row>
    <row r="44" spans="1:17" x14ac:dyDescent="0.35">
      <c r="A44" t="s">
        <v>56</v>
      </c>
      <c r="B44">
        <v>30083200</v>
      </c>
      <c r="C44">
        <v>29789104.379999999</v>
      </c>
      <c r="D44">
        <f t="shared" si="1"/>
        <v>-294095.62000000104</v>
      </c>
      <c r="E44" s="4">
        <f t="shared" si="2"/>
        <v>-9.7760750186150751E-3</v>
      </c>
      <c r="F44">
        <f t="shared" si="3"/>
        <v>39</v>
      </c>
      <c r="G44" s="11">
        <f t="shared" si="4"/>
        <v>-9.7760750186150751E-3</v>
      </c>
      <c r="H44">
        <v>31040700</v>
      </c>
      <c r="I44">
        <v>30793711.48</v>
      </c>
      <c r="J44">
        <f t="shared" si="11"/>
        <v>246988.51999999955</v>
      </c>
      <c r="K44" s="4">
        <f t="shared" si="5"/>
        <v>-7.9569249404813532E-3</v>
      </c>
      <c r="L44" s="7">
        <f t="shared" si="6"/>
        <v>41</v>
      </c>
      <c r="M44">
        <v>31282200</v>
      </c>
      <c r="N44">
        <v>31282141.25</v>
      </c>
      <c r="O44">
        <f t="shared" si="7"/>
        <v>-58.75</v>
      </c>
      <c r="P44" s="4">
        <f t="shared" si="8"/>
        <v>-1.8780648419868168E-6</v>
      </c>
      <c r="Q44" s="7">
        <f t="shared" si="9"/>
        <v>45</v>
      </c>
    </row>
    <row r="45" spans="1:17" x14ac:dyDescent="0.35">
      <c r="A45" t="s">
        <v>57</v>
      </c>
      <c r="B45">
        <v>55301600</v>
      </c>
      <c r="C45">
        <v>54589584.0499999</v>
      </c>
      <c r="D45">
        <f t="shared" si="1"/>
        <v>-712015.95000009984</v>
      </c>
      <c r="E45" s="4">
        <f t="shared" si="2"/>
        <v>-1.287514194887851E-2</v>
      </c>
      <c r="F45">
        <f t="shared" si="3"/>
        <v>34</v>
      </c>
      <c r="G45" s="11">
        <f t="shared" si="4"/>
        <v>-1.287514194887851E-2</v>
      </c>
      <c r="H45">
        <v>56792200</v>
      </c>
      <c r="I45">
        <v>54594953.959999897</v>
      </c>
      <c r="J45">
        <f t="shared" si="11"/>
        <v>2197246.0400001034</v>
      </c>
      <c r="K45" s="4">
        <f t="shared" si="5"/>
        <v>-3.8689222111488959E-2</v>
      </c>
      <c r="L45" s="7">
        <f t="shared" si="6"/>
        <v>30</v>
      </c>
      <c r="M45">
        <v>56027100</v>
      </c>
      <c r="N45">
        <v>55386549.6599999</v>
      </c>
      <c r="O45">
        <f t="shared" si="7"/>
        <v>-640550.34000010043</v>
      </c>
      <c r="P45" s="4">
        <f t="shared" si="8"/>
        <v>-1.1432866237947358E-2</v>
      </c>
      <c r="Q45" s="7">
        <f t="shared" si="9"/>
        <v>32</v>
      </c>
    </row>
    <row r="46" spans="1:17" x14ac:dyDescent="0.35">
      <c r="A46" t="s">
        <v>58</v>
      </c>
      <c r="B46">
        <v>259100</v>
      </c>
      <c r="C46">
        <v>258322.43</v>
      </c>
      <c r="D46">
        <f t="shared" si="1"/>
        <v>-777.57000000000698</v>
      </c>
      <c r="E46" s="4">
        <f t="shared" si="2"/>
        <v>-3.0010420686993711E-3</v>
      </c>
      <c r="F46">
        <f t="shared" si="3"/>
        <v>43</v>
      </c>
      <c r="G46" s="11">
        <f t="shared" si="4"/>
        <v>-3.0010420686993711E-3</v>
      </c>
      <c r="H46">
        <v>266000</v>
      </c>
      <c r="I46">
        <v>257402.90999999901</v>
      </c>
      <c r="J46">
        <f t="shared" si="11"/>
        <v>8597.090000000986</v>
      </c>
      <c r="K46" s="4">
        <f t="shared" si="5"/>
        <v>-3.2319887218048821E-2</v>
      </c>
      <c r="L46" s="7">
        <f t="shared" si="6"/>
        <v>33</v>
      </c>
      <c r="M46">
        <v>267100</v>
      </c>
      <c r="N46">
        <v>254753.15999999901</v>
      </c>
      <c r="O46">
        <f t="shared" si="7"/>
        <v>-12346.840000000986</v>
      </c>
      <c r="P46" s="4">
        <f t="shared" si="8"/>
        <v>-4.6225533508053113E-2</v>
      </c>
      <c r="Q46" s="7">
        <f t="shared" si="9"/>
        <v>16</v>
      </c>
    </row>
    <row r="47" spans="1:17" x14ac:dyDescent="0.35">
      <c r="A47" t="s">
        <v>59</v>
      </c>
      <c r="B47">
        <v>70390700</v>
      </c>
      <c r="C47">
        <v>70378426.719999999</v>
      </c>
      <c r="D47">
        <f t="shared" si="1"/>
        <v>-12273.280000001192</v>
      </c>
      <c r="E47" s="4">
        <f t="shared" si="2"/>
        <v>-1.7435939690898361E-4</v>
      </c>
      <c r="F47">
        <f t="shared" si="3"/>
        <v>45</v>
      </c>
      <c r="G47" s="11">
        <f t="shared" si="4"/>
        <v>-1.7435939690898361E-4</v>
      </c>
      <c r="H47">
        <v>73467000</v>
      </c>
      <c r="I47">
        <v>73442541.659999996</v>
      </c>
      <c r="J47">
        <f t="shared" si="11"/>
        <v>24458.340000003576</v>
      </c>
      <c r="K47" s="4">
        <f t="shared" si="5"/>
        <v>-3.3291600310348285E-4</v>
      </c>
      <c r="L47" s="7">
        <f t="shared" si="6"/>
        <v>45</v>
      </c>
      <c r="M47">
        <v>75072800</v>
      </c>
      <c r="N47">
        <v>75050829.179999903</v>
      </c>
      <c r="O47">
        <f t="shared" si="7"/>
        <v>-21970.820000097156</v>
      </c>
      <c r="P47" s="4">
        <f t="shared" si="8"/>
        <v>-2.9266019117572752E-4</v>
      </c>
      <c r="Q47" s="7">
        <f t="shared" si="9"/>
        <v>38</v>
      </c>
    </row>
    <row r="48" spans="1:17" x14ac:dyDescent="0.35">
      <c r="A48" t="s">
        <v>60</v>
      </c>
      <c r="B48">
        <v>6737100</v>
      </c>
      <c r="C48">
        <v>6527352.5699999901</v>
      </c>
      <c r="D48">
        <f t="shared" si="1"/>
        <v>-209747.43000000995</v>
      </c>
      <c r="E48" s="4">
        <f t="shared" si="2"/>
        <v>-3.1133192323107857E-2</v>
      </c>
      <c r="F48">
        <f t="shared" si="3"/>
        <v>20</v>
      </c>
      <c r="G48" s="11">
        <f t="shared" si="4"/>
        <v>-3.1133192323107857E-2</v>
      </c>
      <c r="H48">
        <v>7214700</v>
      </c>
      <c r="I48">
        <v>6922072.5599999996</v>
      </c>
      <c r="J48">
        <f t="shared" si="11"/>
        <v>292627.44000000041</v>
      </c>
      <c r="K48" s="4">
        <f t="shared" si="5"/>
        <v>-4.0559890224125802E-2</v>
      </c>
      <c r="L48" s="7">
        <f t="shared" si="6"/>
        <v>29</v>
      </c>
      <c r="M48">
        <v>7289800</v>
      </c>
      <c r="N48">
        <v>6882350.23999999</v>
      </c>
      <c r="O48">
        <f t="shared" si="7"/>
        <v>-407449.76000001002</v>
      </c>
      <c r="P48" s="4">
        <f t="shared" si="8"/>
        <v>-5.5893132870587676E-2</v>
      </c>
      <c r="Q48" s="7">
        <f t="shared" si="9"/>
        <v>15</v>
      </c>
    </row>
    <row r="49" spans="1:17" x14ac:dyDescent="0.35">
      <c r="A49" t="s">
        <v>61</v>
      </c>
      <c r="B49">
        <v>92200</v>
      </c>
      <c r="C49">
        <v>90499.43</v>
      </c>
      <c r="D49">
        <f t="shared" si="1"/>
        <v>-1700.570000000007</v>
      </c>
      <c r="E49" s="4">
        <f t="shared" si="2"/>
        <v>-1.8444360086767971E-2</v>
      </c>
      <c r="F49">
        <f t="shared" si="3"/>
        <v>27</v>
      </c>
      <c r="G49" s="11">
        <f t="shared" si="4"/>
        <v>-1.8444360086767971E-2</v>
      </c>
      <c r="H49">
        <v>102600</v>
      </c>
      <c r="I49">
        <v>95466.880000000005</v>
      </c>
      <c r="J49">
        <f t="shared" si="11"/>
        <v>7133.1199999999953</v>
      </c>
      <c r="K49" s="4">
        <f t="shared" si="5"/>
        <v>-6.9523586744639335E-2</v>
      </c>
      <c r="L49" s="7">
        <f t="shared" si="6"/>
        <v>13</v>
      </c>
      <c r="M49">
        <v>0</v>
      </c>
      <c r="N49">
        <v>0</v>
      </c>
      <c r="O49">
        <f t="shared" si="7"/>
        <v>0</v>
      </c>
      <c r="P49" s="4"/>
      <c r="Q49" s="7" t="str">
        <f t="shared" si="9"/>
        <v/>
      </c>
    </row>
    <row r="50" spans="1:17" x14ac:dyDescent="0.35">
      <c r="A50" t="s">
        <v>62</v>
      </c>
      <c r="B50">
        <v>832600</v>
      </c>
      <c r="C50">
        <v>832600</v>
      </c>
      <c r="D50">
        <f t="shared" si="1"/>
        <v>0</v>
      </c>
      <c r="E50" s="4">
        <f t="shared" si="2"/>
        <v>0</v>
      </c>
      <c r="F50">
        <v>0</v>
      </c>
      <c r="G50" s="11">
        <f t="shared" si="4"/>
        <v>0</v>
      </c>
      <c r="H50">
        <v>859100</v>
      </c>
      <c r="I50">
        <v>859100</v>
      </c>
      <c r="J50">
        <f t="shared" si="11"/>
        <v>0</v>
      </c>
      <c r="K50" s="4">
        <f t="shared" si="5"/>
        <v>0</v>
      </c>
      <c r="L50" s="7" t="str">
        <f t="shared" si="6"/>
        <v/>
      </c>
      <c r="M50">
        <v>843200</v>
      </c>
      <c r="N50">
        <v>843200</v>
      </c>
      <c r="O50">
        <f t="shared" si="7"/>
        <v>0</v>
      </c>
      <c r="P50" s="4">
        <f t="shared" si="8"/>
        <v>0</v>
      </c>
      <c r="Q50" s="7" t="str">
        <f t="shared" si="9"/>
        <v/>
      </c>
    </row>
    <row r="51" spans="1:17" x14ac:dyDescent="0.35">
      <c r="A51" t="s">
        <v>63</v>
      </c>
      <c r="B51">
        <v>8609500</v>
      </c>
      <c r="C51">
        <v>8499425.3399999905</v>
      </c>
      <c r="D51">
        <f t="shared" si="1"/>
        <v>-110074.66000000946</v>
      </c>
      <c r="E51" s="4">
        <f t="shared" si="2"/>
        <v>-1.2785255822058129E-2</v>
      </c>
      <c r="F51">
        <f t="shared" si="3"/>
        <v>35</v>
      </c>
      <c r="G51" s="11">
        <f t="shared" si="4"/>
        <v>-1.2785255822058129E-2</v>
      </c>
      <c r="H51">
        <v>8925500</v>
      </c>
      <c r="I51">
        <v>8599059.6199999992</v>
      </c>
      <c r="J51">
        <f t="shared" si="11"/>
        <v>326440.38000000082</v>
      </c>
      <c r="K51" s="4">
        <f t="shared" si="5"/>
        <v>-3.6573903982970231E-2</v>
      </c>
      <c r="L51" s="7">
        <f t="shared" si="6"/>
        <v>31</v>
      </c>
      <c r="M51">
        <v>8833900</v>
      </c>
      <c r="N51">
        <v>8735843.3100000005</v>
      </c>
      <c r="O51">
        <f t="shared" si="7"/>
        <v>-98056.689999999478</v>
      </c>
      <c r="P51" s="4">
        <f t="shared" si="8"/>
        <v>-1.1100045280114048E-2</v>
      </c>
      <c r="Q51" s="7">
        <f t="shared" si="9"/>
        <v>33</v>
      </c>
    </row>
    <row r="52" spans="1:17" x14ac:dyDescent="0.35">
      <c r="A52" t="s">
        <v>64</v>
      </c>
      <c r="B52">
        <v>2451000</v>
      </c>
      <c r="C52">
        <v>2254684.7999999998</v>
      </c>
      <c r="D52">
        <f t="shared" si="1"/>
        <v>-196315.20000000019</v>
      </c>
      <c r="E52" s="4">
        <f t="shared" si="2"/>
        <v>-8.009596083231342E-2</v>
      </c>
      <c r="F52">
        <f t="shared" si="3"/>
        <v>7</v>
      </c>
      <c r="G52" s="11">
        <f t="shared" si="4"/>
        <v>-8.009596083231342E-2</v>
      </c>
      <c r="H52">
        <v>2440700</v>
      </c>
      <c r="I52">
        <v>2204672.88</v>
      </c>
      <c r="J52">
        <f t="shared" si="11"/>
        <v>236027.12000000011</v>
      </c>
      <c r="K52" s="4">
        <f t="shared" si="5"/>
        <v>-9.6704683082722218E-2</v>
      </c>
      <c r="L52" s="7">
        <f t="shared" si="6"/>
        <v>9</v>
      </c>
      <c r="M52">
        <v>2321600</v>
      </c>
      <c r="N52">
        <v>2056835.26</v>
      </c>
      <c r="O52">
        <f t="shared" si="7"/>
        <v>-264764.74</v>
      </c>
      <c r="P52" s="4">
        <f t="shared" si="8"/>
        <v>-0.11404408166781529</v>
      </c>
      <c r="Q52" s="7">
        <f t="shared" si="9"/>
        <v>6</v>
      </c>
    </row>
    <row r="53" spans="1:17" x14ac:dyDescent="0.35"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5">
      <c r="A54" s="2" t="s">
        <v>65</v>
      </c>
      <c r="B54" t="s">
        <v>91</v>
      </c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5">
      <c r="A55" s="1" t="s">
        <v>0</v>
      </c>
      <c r="B55" s="1" t="s">
        <v>3</v>
      </c>
      <c r="C55" s="1" t="s">
        <v>6</v>
      </c>
      <c r="D55" s="1" t="s">
        <v>11</v>
      </c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5">
      <c r="A56" t="s">
        <v>22</v>
      </c>
      <c r="B56">
        <f>VLOOKUP(A56, A2:D52, 4, FALSE)</f>
        <v>-36209.630000000005</v>
      </c>
      <c r="C56" s="7">
        <f ca="1">VLOOKUP(A56, $A$2:$P$52, 10,FALSE)</f>
        <v>0</v>
      </c>
      <c r="D56" s="7">
        <f>VLOOKUP(A56, A2:O53, 15, FALSE)</f>
        <v>-9181.0800000000163</v>
      </c>
      <c r="F56" t="s">
        <v>95</v>
      </c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5">
      <c r="A57" t="s">
        <v>23</v>
      </c>
      <c r="B57">
        <f t="shared" ref="B57:B61" si="12">VLOOKUP(A57, A3:D53, 4, FALSE)</f>
        <v>0</v>
      </c>
      <c r="C57" s="7">
        <f ca="1">VLOOKUP(A57, $A$2:$J$53, 10, FALSE)</f>
        <v>0</v>
      </c>
      <c r="D57" s="7">
        <f t="shared" ref="D57:D61" si="13">VLOOKUP(A57, A3:O54, 15, FALSE)</f>
        <v>-311228.08999999997</v>
      </c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5">
      <c r="A58" t="s">
        <v>30</v>
      </c>
      <c r="B58">
        <f t="shared" si="12"/>
        <v>-149396.10000000987</v>
      </c>
      <c r="C58" s="7">
        <f t="shared" ref="C58:C61" si="14">VLOOKUP(A58, $A$2:$J$53, 9, FALSE)</f>
        <v>2671745.94</v>
      </c>
      <c r="D58" s="7">
        <f t="shared" si="13"/>
        <v>-374962.91000000015</v>
      </c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5">
      <c r="A59" t="s">
        <v>36</v>
      </c>
      <c r="B59">
        <f t="shared" si="12"/>
        <v>-12230.810000000056</v>
      </c>
      <c r="C59" s="7">
        <f t="shared" si="14"/>
        <v>1067214.42</v>
      </c>
      <c r="D59" s="7">
        <f t="shared" si="13"/>
        <v>-72.879999999888241</v>
      </c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5">
      <c r="A60" t="s">
        <v>37</v>
      </c>
      <c r="B60">
        <f t="shared" si="12"/>
        <v>-4950.4699999999721</v>
      </c>
      <c r="C60" s="7">
        <f t="shared" si="14"/>
        <v>497194.20999999897</v>
      </c>
      <c r="D60" s="7">
        <f t="shared" si="13"/>
        <v>-1724.9000000000233</v>
      </c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5">
      <c r="A61" t="s">
        <v>53</v>
      </c>
      <c r="B61">
        <f t="shared" si="12"/>
        <v>-184239.79000001028</v>
      </c>
      <c r="C61" s="7">
        <f t="shared" si="14"/>
        <v>4956043.6699999897</v>
      </c>
      <c r="D61" s="7">
        <f t="shared" si="13"/>
        <v>-82077.349999999627</v>
      </c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5">
      <c r="D62" s="7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5">
      <c r="A63" s="6" t="s">
        <v>66</v>
      </c>
      <c r="B63" t="s">
        <v>90</v>
      </c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5">
      <c r="A64" s="1" t="s">
        <v>0</v>
      </c>
      <c r="B64" s="1" t="s">
        <v>3</v>
      </c>
      <c r="C64" s="1" t="s">
        <v>6</v>
      </c>
      <c r="D64" s="1" t="s">
        <v>11</v>
      </c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5">
      <c r="A65" s="12" t="s">
        <v>22</v>
      </c>
      <c r="B65" s="13">
        <f>_xlfn.XLOOKUP(A65, $A$2:$A$52, $D$2:$D$52)</f>
        <v>-36209.630000000005</v>
      </c>
      <c r="C65" s="13">
        <f t="shared" ref="C65:C70" ca="1" si="15">_xlfn.XLOOKUP(A65, A2:A52, J2:J52, "Not Found")</f>
        <v>-27292.159999999974</v>
      </c>
      <c r="D65" s="13">
        <f t="shared" ref="D65:D70" si="16">_xlfn.XLOOKUP(A65, A2:A52, O2:O52, "Not Found")</f>
        <v>-9181.0800000000163</v>
      </c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5">
      <c r="A66" s="12" t="s">
        <v>23</v>
      </c>
      <c r="B66" s="13">
        <f t="shared" ref="B66:B70" si="17">_xlfn.XLOOKUP(A66, $A$2:$A$52, $D$2:$D$52)</f>
        <v>0</v>
      </c>
      <c r="C66" s="13">
        <f t="shared" ca="1" si="15"/>
        <v>0</v>
      </c>
      <c r="D66" s="13">
        <f t="shared" si="16"/>
        <v>-311228.08999999997</v>
      </c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5">
      <c r="A67" s="12" t="s">
        <v>30</v>
      </c>
      <c r="B67" s="13">
        <f t="shared" si="17"/>
        <v>-149396.10000000987</v>
      </c>
      <c r="C67" s="13">
        <f t="shared" ca="1" si="15"/>
        <v>-189254.06000000006</v>
      </c>
      <c r="D67" s="13">
        <f t="shared" si="16"/>
        <v>-374962.91000000015</v>
      </c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5">
      <c r="A68" s="12" t="s">
        <v>36</v>
      </c>
      <c r="B68" s="13">
        <f t="shared" si="17"/>
        <v>-12230.810000000056</v>
      </c>
      <c r="C68" s="13">
        <f t="shared" ca="1" si="15"/>
        <v>-45485.580000000075</v>
      </c>
      <c r="D68" s="13">
        <f t="shared" si="16"/>
        <v>-72.879999999888241</v>
      </c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5">
      <c r="A69" s="12" t="s">
        <v>37</v>
      </c>
      <c r="B69" s="13">
        <f t="shared" si="17"/>
        <v>-4950.4699999999721</v>
      </c>
      <c r="C69" s="13">
        <f t="shared" ca="1" si="15"/>
        <v>-8005.7900000010268</v>
      </c>
      <c r="D69" s="13">
        <f t="shared" si="16"/>
        <v>-1724.9000000000233</v>
      </c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5">
      <c r="A70" s="12" t="s">
        <v>53</v>
      </c>
      <c r="B70" s="13">
        <f t="shared" si="17"/>
        <v>-184239.79000001028</v>
      </c>
      <c r="C70" s="13">
        <f t="shared" si="15"/>
        <v>133456.33000001032</v>
      </c>
      <c r="D70" s="13">
        <f t="shared" si="16"/>
        <v>-82077.349999999627</v>
      </c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5"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5">
      <c r="A72" s="6" t="s">
        <v>67</v>
      </c>
      <c r="B72" t="s">
        <v>92</v>
      </c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5">
      <c r="A73" s="1" t="s">
        <v>0</v>
      </c>
      <c r="B73" s="1" t="s">
        <v>3</v>
      </c>
      <c r="C73" s="1" t="s">
        <v>6</v>
      </c>
      <c r="D73" s="1" t="s">
        <v>11</v>
      </c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5">
      <c r="A74" s="12" t="s">
        <v>22</v>
      </c>
      <c r="B74" s="12">
        <f>INDEX(D2:D52, MATCH(A74, A2:A52, 0))</f>
        <v>-36209.630000000005</v>
      </c>
      <c r="C74" s="12">
        <f t="shared" ref="C74:C79" ca="1" si="18">INDEX(J2:J52, MATCH(A74, A2:A52, 0))</f>
        <v>-27292.159999999974</v>
      </c>
      <c r="D74" s="12">
        <f t="shared" ref="D74:D79" si="19">INDEX(O2:O52, MATCH(A74, A2:A52, 0))</f>
        <v>-9181.0800000000163</v>
      </c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5">
      <c r="A75" s="12" t="s">
        <v>23</v>
      </c>
      <c r="B75" s="12">
        <f t="shared" ref="B75:B79" si="20">INDEX(D3:D53, MATCH(A75, A3:A53, 0))</f>
        <v>0</v>
      </c>
      <c r="C75" s="12">
        <f t="shared" ca="1" si="18"/>
        <v>0</v>
      </c>
      <c r="D75" s="12">
        <f t="shared" si="19"/>
        <v>-311228.08999999997</v>
      </c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5">
      <c r="A76" s="12" t="s">
        <v>30</v>
      </c>
      <c r="B76" s="12">
        <f t="shared" si="20"/>
        <v>-149396.10000000987</v>
      </c>
      <c r="C76" s="12">
        <f t="shared" ca="1" si="18"/>
        <v>-189254.06000000006</v>
      </c>
      <c r="D76" s="12">
        <f t="shared" si="19"/>
        <v>-374962.91000000015</v>
      </c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5">
      <c r="A77" s="12" t="s">
        <v>36</v>
      </c>
      <c r="B77" s="12">
        <f t="shared" si="20"/>
        <v>-12230.810000000056</v>
      </c>
      <c r="C77" s="12">
        <f t="shared" ca="1" si="18"/>
        <v>-45485.580000000075</v>
      </c>
      <c r="D77" s="12">
        <f t="shared" si="19"/>
        <v>-72.879999999888241</v>
      </c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5">
      <c r="A78" s="12" t="s">
        <v>37</v>
      </c>
      <c r="B78" s="12">
        <f t="shared" si="20"/>
        <v>-4950.4699999999721</v>
      </c>
      <c r="C78" s="12">
        <f t="shared" ca="1" si="18"/>
        <v>-8005.7900000010268</v>
      </c>
      <c r="D78" s="12">
        <f t="shared" si="19"/>
        <v>-1724.9000000000233</v>
      </c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5">
      <c r="A79" s="12" t="s">
        <v>53</v>
      </c>
      <c r="B79" s="12">
        <f t="shared" si="20"/>
        <v>-184239.79000001028</v>
      </c>
      <c r="C79" s="12">
        <f t="shared" si="18"/>
        <v>133456.33000001032</v>
      </c>
      <c r="D79" s="12">
        <f t="shared" si="19"/>
        <v>-82077.349999999627</v>
      </c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35"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5">
      <c r="A81" s="6" t="s">
        <v>68</v>
      </c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5">
      <c r="A82" s="14" t="s">
        <v>0</v>
      </c>
      <c r="B82" s="14" t="str">
        <f>A44</f>
        <v>Public Library</v>
      </c>
      <c r="C82" s="14"/>
      <c r="J82" s="11"/>
      <c r="K82" s="8"/>
      <c r="L82" s="8"/>
      <c r="M82" s="8"/>
      <c r="N82" s="8"/>
      <c r="O82" s="8"/>
      <c r="P82" s="8"/>
      <c r="Q82" s="8"/>
    </row>
    <row r="83" spans="1:17" x14ac:dyDescent="0.35">
      <c r="A83" s="14"/>
      <c r="B83" s="14" t="s">
        <v>69</v>
      </c>
      <c r="C83" s="14" t="s">
        <v>70</v>
      </c>
      <c r="J83" s="1"/>
      <c r="K83" s="1"/>
      <c r="L83" s="8"/>
      <c r="M83" s="8"/>
      <c r="N83" s="8"/>
      <c r="O83" s="8"/>
      <c r="P83" s="8"/>
      <c r="Q83" s="8"/>
    </row>
    <row r="84" spans="1:17" x14ac:dyDescent="0.35">
      <c r="A84" s="14" t="s">
        <v>71</v>
      </c>
      <c r="B84" s="19" t="e">
        <f>INDEX($A$2:$Q$52,MATCH($B$82,A2))</f>
        <v>#REF!</v>
      </c>
      <c r="C84" s="19">
        <f>INDEX(C2:C52, MATCH($A$44, A2:A52, 0))</f>
        <v>29789104.379999999</v>
      </c>
      <c r="J84" s="5"/>
      <c r="K84" s="5"/>
      <c r="L84" s="8"/>
      <c r="M84" s="8"/>
      <c r="N84" s="8"/>
      <c r="O84" s="8"/>
      <c r="P84" s="8"/>
      <c r="Q84" s="8"/>
    </row>
    <row r="85" spans="1:17" x14ac:dyDescent="0.35">
      <c r="A85" s="14" t="s">
        <v>72</v>
      </c>
      <c r="B85" s="19">
        <f>INDEX(H2:H52, MATCH($A$44, A2:A52, 0))</f>
        <v>31040700</v>
      </c>
      <c r="C85" s="19">
        <f>INDEX(I2:I52, MATCH($A$44, A2:A52, 0))</f>
        <v>30793711.48</v>
      </c>
      <c r="J85" s="5"/>
      <c r="K85" s="5"/>
      <c r="L85" s="8"/>
      <c r="M85" s="8"/>
      <c r="N85" s="8"/>
      <c r="O85" s="8"/>
      <c r="P85" s="8"/>
      <c r="Q85" s="8"/>
    </row>
    <row r="86" spans="1:17" x14ac:dyDescent="0.35">
      <c r="A86" s="14" t="s">
        <v>73</v>
      </c>
      <c r="B86" s="19">
        <f>INDEX(M2:M52, MATCH($A$44, A2:A52, 0))</f>
        <v>31282200</v>
      </c>
      <c r="C86" s="19">
        <f>INDEX(N2:N52, MATCH($A$44, A2:A52, 0))</f>
        <v>31282141.25</v>
      </c>
      <c r="J86" s="5"/>
      <c r="K86" s="5"/>
      <c r="L86" s="8"/>
      <c r="M86" s="8"/>
      <c r="N86" s="8"/>
      <c r="O86" s="8"/>
      <c r="P86" s="8"/>
      <c r="Q86" s="8"/>
    </row>
    <row r="87" spans="1:17" x14ac:dyDescent="0.35"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35">
      <c r="A88" s="6" t="s">
        <v>74</v>
      </c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5">
      <c r="A89" s="14" t="s">
        <v>75</v>
      </c>
      <c r="B89" s="20">
        <v>1</v>
      </c>
      <c r="C89" s="20" t="s">
        <v>96</v>
      </c>
      <c r="D89" s="20">
        <v>2</v>
      </c>
      <c r="E89" s="20"/>
      <c r="F89" s="20">
        <v>3</v>
      </c>
      <c r="G89" s="21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5">
      <c r="A90" s="14"/>
      <c r="B90" s="15" t="s">
        <v>0</v>
      </c>
      <c r="C90" s="15" t="s">
        <v>76</v>
      </c>
      <c r="D90" s="15" t="s">
        <v>0</v>
      </c>
      <c r="E90" s="15"/>
      <c r="F90" s="15" t="s">
        <v>0</v>
      </c>
      <c r="G90" s="16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5">
      <c r="A91" s="14" t="s">
        <v>71</v>
      </c>
      <c r="B91" s="14"/>
      <c r="C91" s="17" t="s">
        <v>97</v>
      </c>
      <c r="D91" s="14" t="str">
        <f>_xlfn.XLOOKUP(LARGE(F2:F52, 2), F2:F52, A2:A52)</f>
        <v>Fire</v>
      </c>
      <c r="E91" s="17"/>
      <c r="F91" s="14" t="str">
        <f>_xlfn.XLOOKUP(LARGE(F2:F52,3), F2:F52, A2:A52)</f>
        <v>Sheriff</v>
      </c>
      <c r="G91" s="18"/>
      <c r="H91" s="9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5">
      <c r="A92" s="14" t="s">
        <v>72</v>
      </c>
      <c r="B92" s="14" t="str">
        <f>_xlfn.XLOOKUP(MAX(K2:K52), K2:K52, A2:A52)</f>
        <v>Sports Authority</v>
      </c>
      <c r="C92" s="17">
        <f>MAX(K2:K52)</f>
        <v>0</v>
      </c>
      <c r="D92" s="14" t="str">
        <f>_xlfn.XLOOKUP(LARGE(K2:K52,2), K2:K52, A2:A52)</f>
        <v>Fire</v>
      </c>
      <c r="E92" s="17"/>
      <c r="F92" s="14" t="str">
        <f>_xlfn.XLOOKUP(LARGE(K2:K52,3), K2:K52, A2:A52)</f>
        <v>District Attorney</v>
      </c>
      <c r="G92" s="18"/>
      <c r="H92" s="9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5">
      <c r="A93" s="14" t="s">
        <v>73</v>
      </c>
      <c r="B93" s="14" t="str">
        <f>_xlfn.XLOOKUP(MAX(O2:O52), O2:O52, A2:A52)</f>
        <v>Information Technology Service</v>
      </c>
      <c r="C93" s="17">
        <f>MAX(O2:O52)</f>
        <v>0</v>
      </c>
      <c r="D93" s="14" t="str">
        <f>_xlfn.XLOOKUP(LARGE(O2:O52,2), O2:O52, A2:A52)</f>
        <v>Information Technology Service</v>
      </c>
      <c r="E93" s="17"/>
      <c r="F93" s="14" t="str">
        <f>_xlfn.XLOOKUP(LARGE(O2:O52,3), O2:O52, A2:A52)</f>
        <v>Information Technology Service</v>
      </c>
      <c r="G93" s="18"/>
      <c r="H93" s="9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5"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5">
      <c r="A95" s="6" t="s">
        <v>77</v>
      </c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5">
      <c r="A96" s="14" t="s">
        <v>75</v>
      </c>
      <c r="B96" s="20">
        <v>1</v>
      </c>
      <c r="C96" s="20"/>
      <c r="D96" s="20">
        <v>2</v>
      </c>
      <c r="E96" s="20"/>
      <c r="F96" s="20">
        <v>3</v>
      </c>
      <c r="G96" s="21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5">
      <c r="A97" s="14"/>
      <c r="B97" s="15" t="s">
        <v>0</v>
      </c>
      <c r="C97" s="15" t="s">
        <v>76</v>
      </c>
      <c r="D97" s="15" t="s">
        <v>0</v>
      </c>
      <c r="E97" s="15"/>
      <c r="F97" s="15" t="s">
        <v>0</v>
      </c>
      <c r="G97" s="16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5">
      <c r="A98" s="14" t="s">
        <v>71</v>
      </c>
      <c r="B98" s="14"/>
      <c r="C98" s="17">
        <f>MAX(E9:E59)</f>
        <v>3.1837408866824991E-3</v>
      </c>
      <c r="D98" s="14" t="str">
        <f>INDEX(A2:A52, MATCH(LARGE(E2:E52,2), E2:E52, 0))</f>
        <v>Sports Authority</v>
      </c>
      <c r="E98" s="17"/>
      <c r="F98" s="14" t="str">
        <f>INDEX(A2:A52, MATCH(LARGE(E2:E52,3), E2:E52, 0))</f>
        <v>Fire</v>
      </c>
      <c r="G98" s="18"/>
      <c r="H98" s="10"/>
      <c r="I98" s="8"/>
      <c r="J98" s="10"/>
      <c r="K98" s="8"/>
      <c r="L98" s="8"/>
      <c r="M98" s="8"/>
      <c r="N98" s="8"/>
      <c r="O98" s="8"/>
      <c r="P98" s="8"/>
      <c r="Q98" s="8"/>
    </row>
    <row r="99" spans="1:17" x14ac:dyDescent="0.35">
      <c r="A99" s="14" t="s">
        <v>72</v>
      </c>
      <c r="B99" s="14" t="str">
        <f>INDEX(A2:A52, MATCH(MAX(K2:K52), K2:K52, 0))</f>
        <v>Sports Authority</v>
      </c>
      <c r="C99" s="17">
        <f>MAX(K9:K59)</f>
        <v>0</v>
      </c>
      <c r="D99" s="14" t="str">
        <f>INDEX(A2:A52, MATCH(LARGE(K2:K52,2), K2:K52, 0))</f>
        <v>Fire</v>
      </c>
      <c r="E99" s="17"/>
      <c r="F99" s="14" t="str">
        <f>INDEX(A2:A52, MATCH(LARGE(K2:K52,3), K2:K52, 0))</f>
        <v>District Attorney</v>
      </c>
      <c r="G99" s="18"/>
      <c r="H99" s="10"/>
      <c r="I99" s="8"/>
      <c r="J99" s="10"/>
      <c r="K99" s="8"/>
      <c r="L99" s="8"/>
      <c r="M99" s="8"/>
      <c r="N99" s="8"/>
      <c r="O99" s="8"/>
      <c r="P99" s="8"/>
      <c r="Q99" s="8"/>
    </row>
    <row r="100" spans="1:17" x14ac:dyDescent="0.35">
      <c r="A100" s="14" t="s">
        <v>73</v>
      </c>
      <c r="B100" s="14" t="str">
        <f>INDEX(A2:A52, MATCH(MAX(O2:O52), O2:O52, 0))</f>
        <v>Information Technology Service</v>
      </c>
      <c r="C100" s="17">
        <f>MAX(O9:O59)</f>
        <v>0</v>
      </c>
      <c r="D100" s="14" t="str">
        <f>INDEX(A2:A52, MATCH(LARGE(O2:O52,2), O2:O52, 0))</f>
        <v>Information Technology Service</v>
      </c>
      <c r="E100" s="17"/>
      <c r="F100" s="14" t="str">
        <f>INDEX(A2:A52, MATCH(LARGE(O2:O52,3), O2:O52, 0))</f>
        <v>Information Technology Service</v>
      </c>
      <c r="G100" s="18"/>
      <c r="H100" s="10"/>
      <c r="I100" s="8"/>
      <c r="J100" s="10"/>
      <c r="K100" s="8"/>
      <c r="L100" s="8"/>
      <c r="M100" s="8"/>
      <c r="N100" s="8"/>
      <c r="O100" s="8"/>
      <c r="P100" s="8"/>
      <c r="Q100" s="8"/>
    </row>
    <row r="101" spans="1:17" x14ac:dyDescent="0.35"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5"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35"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35"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35"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35"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35"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35"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35"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35"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35"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35"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8:17" x14ac:dyDescent="0.35"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8:17" x14ac:dyDescent="0.35"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8:17" x14ac:dyDescent="0.35"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8:17" x14ac:dyDescent="0.35"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8:17" x14ac:dyDescent="0.35"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8:17" x14ac:dyDescent="0.35"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8:17" x14ac:dyDescent="0.35"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8:17" x14ac:dyDescent="0.35"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8:17" x14ac:dyDescent="0.35"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8:17" x14ac:dyDescent="0.35"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8:17" x14ac:dyDescent="0.35"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8:17" x14ac:dyDescent="0.35"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8:17" x14ac:dyDescent="0.35"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8:17" x14ac:dyDescent="0.35"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8:17" x14ac:dyDescent="0.35"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8:17" x14ac:dyDescent="0.35"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8:17" x14ac:dyDescent="0.35"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8:17" x14ac:dyDescent="0.35"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8:17" x14ac:dyDescent="0.35"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8:17" x14ac:dyDescent="0.35"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8:17" x14ac:dyDescent="0.35"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8:17" x14ac:dyDescent="0.35"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8:17" x14ac:dyDescent="0.35"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8:17" x14ac:dyDescent="0.35"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8:17" x14ac:dyDescent="0.35"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8:17" x14ac:dyDescent="0.35"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8:17" x14ac:dyDescent="0.35"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8:17" x14ac:dyDescent="0.35"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8:17" x14ac:dyDescent="0.35"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8:17" x14ac:dyDescent="0.35"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8:17" x14ac:dyDescent="0.35"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8:17" x14ac:dyDescent="0.35"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8:17" x14ac:dyDescent="0.35"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8:17" x14ac:dyDescent="0.35"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8:17" x14ac:dyDescent="0.35"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8:17" x14ac:dyDescent="0.35"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8:17" x14ac:dyDescent="0.35"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8:17" x14ac:dyDescent="0.35"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8:17" x14ac:dyDescent="0.35"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8:17" x14ac:dyDescent="0.35"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8:17" x14ac:dyDescent="0.35"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8:17" x14ac:dyDescent="0.35"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8:17" x14ac:dyDescent="0.35"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8:17" x14ac:dyDescent="0.35"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8:17" x14ac:dyDescent="0.35"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8:17" x14ac:dyDescent="0.35"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8:17" x14ac:dyDescent="0.35"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8:17" x14ac:dyDescent="0.35"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8:17" x14ac:dyDescent="0.35"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8:17" x14ac:dyDescent="0.35"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8:17" x14ac:dyDescent="0.35"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8:17" x14ac:dyDescent="0.35"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8:17" x14ac:dyDescent="0.35"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8:17" x14ac:dyDescent="0.35"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8:17" x14ac:dyDescent="0.35"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8:17" x14ac:dyDescent="0.35"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8:17" x14ac:dyDescent="0.35"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8:17" x14ac:dyDescent="0.35"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8:17" x14ac:dyDescent="0.35"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8:17" x14ac:dyDescent="0.35"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8:17" x14ac:dyDescent="0.35"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8:17" x14ac:dyDescent="0.35"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8:17" x14ac:dyDescent="0.35"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8:17" x14ac:dyDescent="0.35"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8:17" x14ac:dyDescent="0.35"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8:17" x14ac:dyDescent="0.35"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8:17" x14ac:dyDescent="0.35"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8:17" x14ac:dyDescent="0.35"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8:17" x14ac:dyDescent="0.35"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8:17" x14ac:dyDescent="0.35"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8:17" x14ac:dyDescent="0.35"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8:17" x14ac:dyDescent="0.35"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8:17" x14ac:dyDescent="0.35"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8:17" x14ac:dyDescent="0.35"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8:17" x14ac:dyDescent="0.35"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8:17" x14ac:dyDescent="0.35"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8:17" x14ac:dyDescent="0.35"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8:17" x14ac:dyDescent="0.35"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8:17" x14ac:dyDescent="0.35"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8:17" x14ac:dyDescent="0.35"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8:17" x14ac:dyDescent="0.35"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8:17" x14ac:dyDescent="0.35"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8:17" x14ac:dyDescent="0.35"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8:17" x14ac:dyDescent="0.35"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8:17" x14ac:dyDescent="0.35"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8:17" x14ac:dyDescent="0.35"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8:17" x14ac:dyDescent="0.35"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8:17" x14ac:dyDescent="0.35"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8:17" x14ac:dyDescent="0.35"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8:17" x14ac:dyDescent="0.35"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8:17" x14ac:dyDescent="0.35"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8:17" x14ac:dyDescent="0.35"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8:17" x14ac:dyDescent="0.35"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8:17" x14ac:dyDescent="0.35"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8:17" x14ac:dyDescent="0.35"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8:17" x14ac:dyDescent="0.35"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8:17" x14ac:dyDescent="0.35"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8:17" x14ac:dyDescent="0.35"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8:17" x14ac:dyDescent="0.35"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8:17" x14ac:dyDescent="0.35"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8:17" x14ac:dyDescent="0.35"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8:17" x14ac:dyDescent="0.35"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8:17" x14ac:dyDescent="0.35"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8:17" x14ac:dyDescent="0.35"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8:17" x14ac:dyDescent="0.35"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8:17" x14ac:dyDescent="0.35"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8:17" x14ac:dyDescent="0.35"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8:17" x14ac:dyDescent="0.35"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8:17" x14ac:dyDescent="0.35"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8:17" x14ac:dyDescent="0.35"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8:17" x14ac:dyDescent="0.35"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8:17" x14ac:dyDescent="0.35"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8:17" x14ac:dyDescent="0.35"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8:17" x14ac:dyDescent="0.35"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8:17" x14ac:dyDescent="0.35"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8:17" x14ac:dyDescent="0.35"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8:17" x14ac:dyDescent="0.35"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8:17" x14ac:dyDescent="0.35"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8:17" x14ac:dyDescent="0.35"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8:17" x14ac:dyDescent="0.35"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8:17" x14ac:dyDescent="0.35"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8:17" x14ac:dyDescent="0.35"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8:17" x14ac:dyDescent="0.35"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8:17" x14ac:dyDescent="0.35"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8:17" x14ac:dyDescent="0.35"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8:17" x14ac:dyDescent="0.35"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8:17" x14ac:dyDescent="0.35"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8:17" x14ac:dyDescent="0.35"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8:17" x14ac:dyDescent="0.35"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8:17" x14ac:dyDescent="0.35"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8:17" x14ac:dyDescent="0.35"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8:17" x14ac:dyDescent="0.35"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8:17" x14ac:dyDescent="0.35"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8:17" x14ac:dyDescent="0.35"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8:17" x14ac:dyDescent="0.35"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8:17" x14ac:dyDescent="0.35"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8:17" x14ac:dyDescent="0.35"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8:17" x14ac:dyDescent="0.35"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8:17" x14ac:dyDescent="0.35"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8:17" x14ac:dyDescent="0.35"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8:17" x14ac:dyDescent="0.35"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8:17" x14ac:dyDescent="0.35"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8:17" x14ac:dyDescent="0.35"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8:17" x14ac:dyDescent="0.35"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8:17" x14ac:dyDescent="0.35"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8:17" x14ac:dyDescent="0.35"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8:17" x14ac:dyDescent="0.35"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8:17" x14ac:dyDescent="0.35"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8:17" x14ac:dyDescent="0.35"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8:17" x14ac:dyDescent="0.35"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8:17" x14ac:dyDescent="0.35"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8:17" x14ac:dyDescent="0.35"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8:17" x14ac:dyDescent="0.35"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8:17" x14ac:dyDescent="0.35"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8:17" x14ac:dyDescent="0.35"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8:17" x14ac:dyDescent="0.35"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8:17" x14ac:dyDescent="0.35"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8:17" x14ac:dyDescent="0.35"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8:17" x14ac:dyDescent="0.35"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8:17" x14ac:dyDescent="0.35"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8:17" x14ac:dyDescent="0.35"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8:17" x14ac:dyDescent="0.35"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8:17" x14ac:dyDescent="0.35"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8:17" x14ac:dyDescent="0.35"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8:17" x14ac:dyDescent="0.35"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8:17" x14ac:dyDescent="0.35"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8:17" x14ac:dyDescent="0.35"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8:17" x14ac:dyDescent="0.35"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8:17" x14ac:dyDescent="0.35"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8:17" x14ac:dyDescent="0.35"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8:17" x14ac:dyDescent="0.35"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8:17" x14ac:dyDescent="0.35"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8:17" x14ac:dyDescent="0.35"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8:17" x14ac:dyDescent="0.35"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8:17" x14ac:dyDescent="0.35"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8:17" x14ac:dyDescent="0.35"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8:17" x14ac:dyDescent="0.35"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8:17" x14ac:dyDescent="0.35"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8:17" x14ac:dyDescent="0.35"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8:17" x14ac:dyDescent="0.35"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8:17" x14ac:dyDescent="0.35"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8:17" x14ac:dyDescent="0.35"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8:17" x14ac:dyDescent="0.35"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8:17" x14ac:dyDescent="0.35"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8:17" x14ac:dyDescent="0.35"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8:17" x14ac:dyDescent="0.35"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8:17" x14ac:dyDescent="0.35"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8:17" x14ac:dyDescent="0.35"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8:17" x14ac:dyDescent="0.35"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8:17" x14ac:dyDescent="0.35"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8:17" x14ac:dyDescent="0.35"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8:17" x14ac:dyDescent="0.35"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8:17" x14ac:dyDescent="0.35"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8:17" x14ac:dyDescent="0.35"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8:17" x14ac:dyDescent="0.35"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8:17" x14ac:dyDescent="0.35"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8:17" x14ac:dyDescent="0.35"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8:17" x14ac:dyDescent="0.35"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8:17" x14ac:dyDescent="0.35"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8:17" x14ac:dyDescent="0.35"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8:17" x14ac:dyDescent="0.35"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8:17" x14ac:dyDescent="0.35"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8:17" x14ac:dyDescent="0.35"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8:17" x14ac:dyDescent="0.35"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8:17" x14ac:dyDescent="0.35"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8:17" x14ac:dyDescent="0.35"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8:17" x14ac:dyDescent="0.35"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8:17" x14ac:dyDescent="0.35"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8:17" x14ac:dyDescent="0.35"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8:17" x14ac:dyDescent="0.35"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8:17" x14ac:dyDescent="0.35"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8:17" x14ac:dyDescent="0.35"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8:17" x14ac:dyDescent="0.35"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8:17" x14ac:dyDescent="0.35"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8:17" x14ac:dyDescent="0.35"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8:17" x14ac:dyDescent="0.35"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8:17" x14ac:dyDescent="0.35"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8:17" x14ac:dyDescent="0.35"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8:17" x14ac:dyDescent="0.35"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8:17" x14ac:dyDescent="0.35"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8:17" x14ac:dyDescent="0.35"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8:17" x14ac:dyDescent="0.35"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8:17" x14ac:dyDescent="0.35"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8:17" x14ac:dyDescent="0.35"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8:17" x14ac:dyDescent="0.35"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8:17" x14ac:dyDescent="0.35"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8:17" x14ac:dyDescent="0.35"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8:17" x14ac:dyDescent="0.35"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8:17" x14ac:dyDescent="0.35"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8:17" x14ac:dyDescent="0.35"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8:17" x14ac:dyDescent="0.35"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8:17" x14ac:dyDescent="0.35"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8:17" x14ac:dyDescent="0.35"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8:17" x14ac:dyDescent="0.35"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8:17" x14ac:dyDescent="0.35"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8:17" x14ac:dyDescent="0.35"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8:17" x14ac:dyDescent="0.35"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8:17" x14ac:dyDescent="0.35"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8:17" x14ac:dyDescent="0.35"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8:17" x14ac:dyDescent="0.35"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8:17" x14ac:dyDescent="0.35"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8:17" x14ac:dyDescent="0.35"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8:17" x14ac:dyDescent="0.35"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8:17" x14ac:dyDescent="0.35"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8:17" x14ac:dyDescent="0.35"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8:17" x14ac:dyDescent="0.35"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8:17" x14ac:dyDescent="0.35"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8:17" x14ac:dyDescent="0.35"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8:17" x14ac:dyDescent="0.35"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8:17" x14ac:dyDescent="0.35"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8:17" x14ac:dyDescent="0.35"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8:17" x14ac:dyDescent="0.35"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8:17" x14ac:dyDescent="0.35"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8:17" x14ac:dyDescent="0.35"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8:17" x14ac:dyDescent="0.35"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8:17" x14ac:dyDescent="0.35"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8:17" x14ac:dyDescent="0.35"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8:17" x14ac:dyDescent="0.35"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8:17" x14ac:dyDescent="0.35"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8:17" x14ac:dyDescent="0.35"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8:17" x14ac:dyDescent="0.35"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8:17" x14ac:dyDescent="0.35"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8:17" x14ac:dyDescent="0.35"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8:17" x14ac:dyDescent="0.35"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8:17" x14ac:dyDescent="0.35"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8:17" x14ac:dyDescent="0.35"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8:17" x14ac:dyDescent="0.35"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8:17" x14ac:dyDescent="0.35"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8:17" x14ac:dyDescent="0.35"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8:17" x14ac:dyDescent="0.35"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8:17" x14ac:dyDescent="0.35"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8:17" x14ac:dyDescent="0.35"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8:17" x14ac:dyDescent="0.35"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8:17" x14ac:dyDescent="0.35"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8:17" x14ac:dyDescent="0.35"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8:17" x14ac:dyDescent="0.35"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8:17" x14ac:dyDescent="0.35"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8:17" x14ac:dyDescent="0.35"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8:17" x14ac:dyDescent="0.35"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8:17" x14ac:dyDescent="0.35"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8:17" x14ac:dyDescent="0.35"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8:17" x14ac:dyDescent="0.35"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8:17" x14ac:dyDescent="0.35"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8:17" x14ac:dyDescent="0.35"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8:17" x14ac:dyDescent="0.35"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8:17" x14ac:dyDescent="0.35"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8:17" x14ac:dyDescent="0.35"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8:17" x14ac:dyDescent="0.35"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8:17" x14ac:dyDescent="0.35"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8:17" x14ac:dyDescent="0.35"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8:17" x14ac:dyDescent="0.35"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8:17" x14ac:dyDescent="0.35"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8:17" x14ac:dyDescent="0.35"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8:17" x14ac:dyDescent="0.35"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8:17" x14ac:dyDescent="0.35"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8:17" x14ac:dyDescent="0.35"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8:17" x14ac:dyDescent="0.35"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8:17" x14ac:dyDescent="0.35"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8:17" x14ac:dyDescent="0.35"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8:17" x14ac:dyDescent="0.35"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8:17" x14ac:dyDescent="0.35"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8:17" x14ac:dyDescent="0.35"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8:17" x14ac:dyDescent="0.35"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8:17" x14ac:dyDescent="0.35"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8:17" x14ac:dyDescent="0.35"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8:17" x14ac:dyDescent="0.35"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8:17" x14ac:dyDescent="0.35"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8:17" x14ac:dyDescent="0.35"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8:17" x14ac:dyDescent="0.35"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8:17" x14ac:dyDescent="0.35"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8:17" x14ac:dyDescent="0.35"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8:17" x14ac:dyDescent="0.35"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8:17" x14ac:dyDescent="0.35"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8:17" x14ac:dyDescent="0.35"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8:17" x14ac:dyDescent="0.35"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8:17" x14ac:dyDescent="0.35"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8:17" x14ac:dyDescent="0.35"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8:17" x14ac:dyDescent="0.35"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8:17" x14ac:dyDescent="0.35"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8:17" x14ac:dyDescent="0.35"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8:17" x14ac:dyDescent="0.35"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8:17" x14ac:dyDescent="0.35"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8:17" x14ac:dyDescent="0.35"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8:17" x14ac:dyDescent="0.35"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8:17" x14ac:dyDescent="0.35"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8:17" x14ac:dyDescent="0.35"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8:17" x14ac:dyDescent="0.35"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8:17" x14ac:dyDescent="0.35"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8:17" x14ac:dyDescent="0.35"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8:17" x14ac:dyDescent="0.35"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8:17" x14ac:dyDescent="0.35"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8:17" x14ac:dyDescent="0.35"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8:17" x14ac:dyDescent="0.35"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8:17" x14ac:dyDescent="0.35"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8:17" x14ac:dyDescent="0.35"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8:17" x14ac:dyDescent="0.35"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8:17" x14ac:dyDescent="0.35"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8:17" x14ac:dyDescent="0.35"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8:17" x14ac:dyDescent="0.35"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8:17" x14ac:dyDescent="0.35"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8:17" x14ac:dyDescent="0.35"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8:17" x14ac:dyDescent="0.35"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8:17" x14ac:dyDescent="0.35"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8:17" x14ac:dyDescent="0.35"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8:17" x14ac:dyDescent="0.35"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8:17" x14ac:dyDescent="0.35"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8:17" x14ac:dyDescent="0.35"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8:17" x14ac:dyDescent="0.35"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8:17" x14ac:dyDescent="0.35"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8:17" x14ac:dyDescent="0.35"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8:17" x14ac:dyDescent="0.35"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8:17" x14ac:dyDescent="0.35"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8:17" x14ac:dyDescent="0.35"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8:17" x14ac:dyDescent="0.35"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8:17" x14ac:dyDescent="0.35"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8:17" x14ac:dyDescent="0.35"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8:17" x14ac:dyDescent="0.35"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8:17" x14ac:dyDescent="0.35"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8:17" x14ac:dyDescent="0.35"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8:17" x14ac:dyDescent="0.35"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8:17" x14ac:dyDescent="0.35"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8:17" x14ac:dyDescent="0.35"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8:17" x14ac:dyDescent="0.35"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8:17" x14ac:dyDescent="0.35"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8:17" x14ac:dyDescent="0.35"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8:17" x14ac:dyDescent="0.35"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8:17" x14ac:dyDescent="0.35"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8:17" x14ac:dyDescent="0.35"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8:17" x14ac:dyDescent="0.35"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8:17" x14ac:dyDescent="0.35"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8:17" x14ac:dyDescent="0.35"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8:17" x14ac:dyDescent="0.35"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8:17" x14ac:dyDescent="0.35"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8:17" x14ac:dyDescent="0.35"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8:17" x14ac:dyDescent="0.35"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8:17" x14ac:dyDescent="0.35"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8:17" x14ac:dyDescent="0.35"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8:17" x14ac:dyDescent="0.35"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8:17" x14ac:dyDescent="0.35"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8:17" x14ac:dyDescent="0.35"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8:17" x14ac:dyDescent="0.35"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8:17" x14ac:dyDescent="0.35"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8:17" x14ac:dyDescent="0.35"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8:17" x14ac:dyDescent="0.35"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8:17" x14ac:dyDescent="0.35"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8:17" x14ac:dyDescent="0.35"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8:17" x14ac:dyDescent="0.35"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8:17" x14ac:dyDescent="0.35"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8:17" x14ac:dyDescent="0.35"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8:17" x14ac:dyDescent="0.35"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8:17" x14ac:dyDescent="0.35"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8:17" x14ac:dyDescent="0.35"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8:17" x14ac:dyDescent="0.35"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8:17" x14ac:dyDescent="0.35"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8:17" x14ac:dyDescent="0.35"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8:17" x14ac:dyDescent="0.35"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8:17" x14ac:dyDescent="0.35"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8:17" x14ac:dyDescent="0.35"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8:17" x14ac:dyDescent="0.35"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8:17" x14ac:dyDescent="0.35"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8:17" x14ac:dyDescent="0.35"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8:17" x14ac:dyDescent="0.35"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8:17" x14ac:dyDescent="0.35"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8:17" x14ac:dyDescent="0.35"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8:17" x14ac:dyDescent="0.35"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8:17" x14ac:dyDescent="0.35"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8:17" x14ac:dyDescent="0.35"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8:17" x14ac:dyDescent="0.35"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8:17" x14ac:dyDescent="0.35"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8:17" x14ac:dyDescent="0.35"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8:17" x14ac:dyDescent="0.35"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8:17" x14ac:dyDescent="0.35"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8:17" x14ac:dyDescent="0.35"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8:17" x14ac:dyDescent="0.35"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8:17" x14ac:dyDescent="0.35"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8:17" x14ac:dyDescent="0.35"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8:17" x14ac:dyDescent="0.35"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8:17" x14ac:dyDescent="0.35"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8:17" x14ac:dyDescent="0.35"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8:17" x14ac:dyDescent="0.35"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8:17" x14ac:dyDescent="0.35"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8:17" x14ac:dyDescent="0.35"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8:17" x14ac:dyDescent="0.35"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8:17" x14ac:dyDescent="0.35"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8:17" x14ac:dyDescent="0.35"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8:17" x14ac:dyDescent="0.35"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8:17" x14ac:dyDescent="0.35"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8:17" x14ac:dyDescent="0.35"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8:17" x14ac:dyDescent="0.35"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8:17" x14ac:dyDescent="0.35"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8:17" x14ac:dyDescent="0.35"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8:17" x14ac:dyDescent="0.35"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8:17" x14ac:dyDescent="0.35"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8:17" x14ac:dyDescent="0.35"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8:17" x14ac:dyDescent="0.35"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8:17" x14ac:dyDescent="0.35"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8:17" x14ac:dyDescent="0.35"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8:17" x14ac:dyDescent="0.35"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8:17" x14ac:dyDescent="0.35"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8:17" x14ac:dyDescent="0.35"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8:17" x14ac:dyDescent="0.35"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8:17" x14ac:dyDescent="0.35"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8:17" x14ac:dyDescent="0.35"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8:17" x14ac:dyDescent="0.35"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8:17" x14ac:dyDescent="0.35"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8:17" x14ac:dyDescent="0.35"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8:17" x14ac:dyDescent="0.35"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8:17" x14ac:dyDescent="0.35"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8:17" x14ac:dyDescent="0.35"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8:17" x14ac:dyDescent="0.35"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8:17" x14ac:dyDescent="0.35"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8:17" x14ac:dyDescent="0.35"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8:17" x14ac:dyDescent="0.35"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8:17" x14ac:dyDescent="0.35"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8:17" x14ac:dyDescent="0.35"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8:17" x14ac:dyDescent="0.35"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8:17" x14ac:dyDescent="0.35"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8:17" x14ac:dyDescent="0.35"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8:17" x14ac:dyDescent="0.35"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8:17" x14ac:dyDescent="0.35"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8:17" x14ac:dyDescent="0.35"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8:17" x14ac:dyDescent="0.35"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8:17" x14ac:dyDescent="0.35"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8:17" x14ac:dyDescent="0.35"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8:17" x14ac:dyDescent="0.35"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8:17" x14ac:dyDescent="0.35"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8:17" x14ac:dyDescent="0.35"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8:17" x14ac:dyDescent="0.35"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8:17" x14ac:dyDescent="0.35"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8:17" x14ac:dyDescent="0.35"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8:17" x14ac:dyDescent="0.35"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8:17" x14ac:dyDescent="0.35"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8:17" x14ac:dyDescent="0.35"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8:17" x14ac:dyDescent="0.35"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8:17" x14ac:dyDescent="0.35"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8:17" x14ac:dyDescent="0.35"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8:17" x14ac:dyDescent="0.35"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8:17" x14ac:dyDescent="0.35"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8:17" x14ac:dyDescent="0.35"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8:17" x14ac:dyDescent="0.35"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8:17" x14ac:dyDescent="0.35"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8:17" x14ac:dyDescent="0.35"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8:17" x14ac:dyDescent="0.35"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8:17" x14ac:dyDescent="0.35"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8:17" x14ac:dyDescent="0.35"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8:17" x14ac:dyDescent="0.35"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8:17" x14ac:dyDescent="0.35"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8:17" x14ac:dyDescent="0.35"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8:17" x14ac:dyDescent="0.35"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8:17" x14ac:dyDescent="0.35"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8:17" x14ac:dyDescent="0.35"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8:17" x14ac:dyDescent="0.35"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8:17" x14ac:dyDescent="0.35"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8:17" x14ac:dyDescent="0.35"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8:17" x14ac:dyDescent="0.35"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8:17" x14ac:dyDescent="0.35"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8:17" x14ac:dyDescent="0.35"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8:17" x14ac:dyDescent="0.35"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8:17" x14ac:dyDescent="0.35"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8:17" x14ac:dyDescent="0.35"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8:17" x14ac:dyDescent="0.35"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8:17" x14ac:dyDescent="0.35"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8:17" x14ac:dyDescent="0.35"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8:17" x14ac:dyDescent="0.35"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8:17" x14ac:dyDescent="0.35"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8:17" x14ac:dyDescent="0.35"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8:17" x14ac:dyDescent="0.35"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8:17" x14ac:dyDescent="0.35"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8:17" x14ac:dyDescent="0.35"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8:17" x14ac:dyDescent="0.35"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8:17" x14ac:dyDescent="0.35"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8:17" x14ac:dyDescent="0.35"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8:17" x14ac:dyDescent="0.35"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8:17" x14ac:dyDescent="0.35"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8:17" x14ac:dyDescent="0.35"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8:17" x14ac:dyDescent="0.35"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8:17" x14ac:dyDescent="0.35"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8:17" x14ac:dyDescent="0.35"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8:17" x14ac:dyDescent="0.35"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8:17" x14ac:dyDescent="0.35"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8:17" x14ac:dyDescent="0.35"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8:17" x14ac:dyDescent="0.35"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8:17" x14ac:dyDescent="0.35"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8:17" x14ac:dyDescent="0.35"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8:17" x14ac:dyDescent="0.35"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8:17" x14ac:dyDescent="0.35"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8:17" x14ac:dyDescent="0.35"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8:17" x14ac:dyDescent="0.35"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8:17" x14ac:dyDescent="0.35"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8:17" x14ac:dyDescent="0.35"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8:17" x14ac:dyDescent="0.35"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8:17" x14ac:dyDescent="0.35"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8:17" x14ac:dyDescent="0.35"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8:17" x14ac:dyDescent="0.35"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8:17" x14ac:dyDescent="0.35"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8:17" x14ac:dyDescent="0.35"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8:17" x14ac:dyDescent="0.35"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8:17" x14ac:dyDescent="0.35"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8:17" x14ac:dyDescent="0.35"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8:17" x14ac:dyDescent="0.35"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8:17" x14ac:dyDescent="0.35"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8:17" x14ac:dyDescent="0.35"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8:17" x14ac:dyDescent="0.35"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8:17" x14ac:dyDescent="0.35"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8:17" x14ac:dyDescent="0.35"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8:17" x14ac:dyDescent="0.35"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8:17" x14ac:dyDescent="0.35"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8:17" x14ac:dyDescent="0.35"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8:17" x14ac:dyDescent="0.35"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8:17" x14ac:dyDescent="0.35"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8:17" x14ac:dyDescent="0.35"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8:17" x14ac:dyDescent="0.35"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8:17" x14ac:dyDescent="0.35"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8:17" x14ac:dyDescent="0.35"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8:17" x14ac:dyDescent="0.35"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8:17" x14ac:dyDescent="0.35"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8:17" x14ac:dyDescent="0.35"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8:17" x14ac:dyDescent="0.35"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8:17" x14ac:dyDescent="0.35"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8:17" x14ac:dyDescent="0.35"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8:17" x14ac:dyDescent="0.35"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8:17" x14ac:dyDescent="0.35"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8:17" x14ac:dyDescent="0.35"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8:17" x14ac:dyDescent="0.35"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8:17" x14ac:dyDescent="0.35"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8:17" x14ac:dyDescent="0.35"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8:17" x14ac:dyDescent="0.35"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8:17" x14ac:dyDescent="0.35"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8:17" x14ac:dyDescent="0.35"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8:17" x14ac:dyDescent="0.35"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8:17" x14ac:dyDescent="0.35"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8:17" x14ac:dyDescent="0.35"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8:17" x14ac:dyDescent="0.35"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8:17" x14ac:dyDescent="0.35"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8:17" x14ac:dyDescent="0.35"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8:17" x14ac:dyDescent="0.35"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8:17" x14ac:dyDescent="0.35"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8:17" x14ac:dyDescent="0.35"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8:17" x14ac:dyDescent="0.35"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8:17" x14ac:dyDescent="0.35"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8:17" x14ac:dyDescent="0.35"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8:17" x14ac:dyDescent="0.35"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8:17" x14ac:dyDescent="0.35"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8:17" x14ac:dyDescent="0.35"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8:17" x14ac:dyDescent="0.35"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8:17" x14ac:dyDescent="0.35"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8:17" x14ac:dyDescent="0.35"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8:17" x14ac:dyDescent="0.35"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8:17" x14ac:dyDescent="0.35"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8:17" x14ac:dyDescent="0.35"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8:17" x14ac:dyDescent="0.35"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8:17" x14ac:dyDescent="0.35"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8:17" x14ac:dyDescent="0.35"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8:17" x14ac:dyDescent="0.35"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8:17" x14ac:dyDescent="0.35"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8:17" x14ac:dyDescent="0.35"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8:17" x14ac:dyDescent="0.35"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8:17" x14ac:dyDescent="0.35"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8:17" x14ac:dyDescent="0.35"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8:17" x14ac:dyDescent="0.35"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8:17" x14ac:dyDescent="0.35"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8:17" x14ac:dyDescent="0.35"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8:17" x14ac:dyDescent="0.35"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8:17" x14ac:dyDescent="0.35"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8:17" x14ac:dyDescent="0.35"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8:17" x14ac:dyDescent="0.35"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8:17" x14ac:dyDescent="0.35"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8:17" x14ac:dyDescent="0.35"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8:17" x14ac:dyDescent="0.35"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8:17" x14ac:dyDescent="0.35"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8:17" x14ac:dyDescent="0.35"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8:17" x14ac:dyDescent="0.35"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8:17" x14ac:dyDescent="0.35"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8:17" x14ac:dyDescent="0.35"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8:17" x14ac:dyDescent="0.35"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8:17" x14ac:dyDescent="0.35"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8:17" x14ac:dyDescent="0.35"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8:17" x14ac:dyDescent="0.35"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8:17" x14ac:dyDescent="0.35"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8:17" x14ac:dyDescent="0.35"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8:17" x14ac:dyDescent="0.35"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8:17" x14ac:dyDescent="0.35"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8:17" x14ac:dyDescent="0.35"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8:17" x14ac:dyDescent="0.35"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8:17" x14ac:dyDescent="0.35"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8:17" x14ac:dyDescent="0.35"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8:17" x14ac:dyDescent="0.35"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8:17" x14ac:dyDescent="0.35"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8:17" x14ac:dyDescent="0.35"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8:17" x14ac:dyDescent="0.35"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8:17" x14ac:dyDescent="0.35"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8:17" x14ac:dyDescent="0.35"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8:17" x14ac:dyDescent="0.35"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8:17" x14ac:dyDescent="0.35"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8:17" x14ac:dyDescent="0.35"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8:17" x14ac:dyDescent="0.35"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8:17" x14ac:dyDescent="0.35"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8:17" x14ac:dyDescent="0.35"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8:17" x14ac:dyDescent="0.35"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8:17" x14ac:dyDescent="0.35"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8:17" x14ac:dyDescent="0.35"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8:17" x14ac:dyDescent="0.35"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8:17" x14ac:dyDescent="0.35"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8:17" x14ac:dyDescent="0.35"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8:17" x14ac:dyDescent="0.35"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8:17" x14ac:dyDescent="0.35"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8:17" x14ac:dyDescent="0.35"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8:17" x14ac:dyDescent="0.35"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8:17" x14ac:dyDescent="0.35"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8:17" x14ac:dyDescent="0.35"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8:17" x14ac:dyDescent="0.35"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8:17" x14ac:dyDescent="0.35"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8:17" x14ac:dyDescent="0.35"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8:17" x14ac:dyDescent="0.35"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8:17" x14ac:dyDescent="0.35"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8:17" x14ac:dyDescent="0.35"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8:17" x14ac:dyDescent="0.35"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8:17" x14ac:dyDescent="0.35"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8:17" x14ac:dyDescent="0.35"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8:17" x14ac:dyDescent="0.35"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8:17" x14ac:dyDescent="0.35"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8:17" x14ac:dyDescent="0.35"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8:17" x14ac:dyDescent="0.35"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8:17" x14ac:dyDescent="0.35"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8:17" x14ac:dyDescent="0.35"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8:17" x14ac:dyDescent="0.35"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8:17" x14ac:dyDescent="0.35"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8:17" x14ac:dyDescent="0.35"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8:17" x14ac:dyDescent="0.35"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8:17" x14ac:dyDescent="0.35"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8:17" x14ac:dyDescent="0.35"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8:17" x14ac:dyDescent="0.35"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8:17" x14ac:dyDescent="0.35"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8:17" x14ac:dyDescent="0.35"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8:17" x14ac:dyDescent="0.35"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8:17" x14ac:dyDescent="0.35"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8:17" x14ac:dyDescent="0.35"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8:17" x14ac:dyDescent="0.35"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8:17" x14ac:dyDescent="0.35"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8:17" x14ac:dyDescent="0.35"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8:17" x14ac:dyDescent="0.35"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8:17" x14ac:dyDescent="0.35"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8:17" x14ac:dyDescent="0.35"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8:17" x14ac:dyDescent="0.35"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8:17" x14ac:dyDescent="0.35"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8:17" x14ac:dyDescent="0.35"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8:17" x14ac:dyDescent="0.35"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8:17" x14ac:dyDescent="0.35"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8:17" x14ac:dyDescent="0.35"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8:17" x14ac:dyDescent="0.35"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8:17" x14ac:dyDescent="0.35"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8:17" x14ac:dyDescent="0.35"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8:17" x14ac:dyDescent="0.35"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8:17" x14ac:dyDescent="0.35"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8:17" x14ac:dyDescent="0.35"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8:17" x14ac:dyDescent="0.35"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8:17" x14ac:dyDescent="0.35"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8:17" x14ac:dyDescent="0.35"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8:17" x14ac:dyDescent="0.35"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8:17" x14ac:dyDescent="0.35"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8:17" x14ac:dyDescent="0.35"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8:17" x14ac:dyDescent="0.35"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8:17" x14ac:dyDescent="0.35"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8:17" x14ac:dyDescent="0.35"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8:17" x14ac:dyDescent="0.35"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8:17" x14ac:dyDescent="0.35"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8:17" x14ac:dyDescent="0.35"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8:17" x14ac:dyDescent="0.35"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8:17" x14ac:dyDescent="0.35"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8:17" x14ac:dyDescent="0.35"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8:17" x14ac:dyDescent="0.35"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8:17" x14ac:dyDescent="0.35"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8:17" x14ac:dyDescent="0.35"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8:17" x14ac:dyDescent="0.35"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8:17" x14ac:dyDescent="0.35"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8:17" x14ac:dyDescent="0.35"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8:17" x14ac:dyDescent="0.35"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8:17" x14ac:dyDescent="0.35"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8:17" x14ac:dyDescent="0.35"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8:17" x14ac:dyDescent="0.35"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8:17" x14ac:dyDescent="0.35"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8:17" x14ac:dyDescent="0.35"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8:17" x14ac:dyDescent="0.35"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8:17" x14ac:dyDescent="0.35"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8:17" x14ac:dyDescent="0.35"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8:17" x14ac:dyDescent="0.35"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8:17" x14ac:dyDescent="0.35"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8:17" x14ac:dyDescent="0.35"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8:17" x14ac:dyDescent="0.35"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8:17" x14ac:dyDescent="0.35"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8:17" x14ac:dyDescent="0.35"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8:17" x14ac:dyDescent="0.35"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8:17" x14ac:dyDescent="0.35"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8:17" x14ac:dyDescent="0.35"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8:17" x14ac:dyDescent="0.35"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8:17" x14ac:dyDescent="0.35"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8:17" x14ac:dyDescent="0.35"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8:17" x14ac:dyDescent="0.35"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8:17" x14ac:dyDescent="0.35"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8:17" x14ac:dyDescent="0.35"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8:17" x14ac:dyDescent="0.35"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8:17" x14ac:dyDescent="0.35"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8:17" x14ac:dyDescent="0.35"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8:17" x14ac:dyDescent="0.35"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8:17" x14ac:dyDescent="0.35"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8:17" x14ac:dyDescent="0.35"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8:17" x14ac:dyDescent="0.35"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8:17" x14ac:dyDescent="0.35"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8:17" x14ac:dyDescent="0.35"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8:17" x14ac:dyDescent="0.35"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8:17" x14ac:dyDescent="0.35"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8:17" x14ac:dyDescent="0.35"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8:17" x14ac:dyDescent="0.35"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8:17" x14ac:dyDescent="0.35"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8:17" x14ac:dyDescent="0.35"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8:17" x14ac:dyDescent="0.35"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8:17" x14ac:dyDescent="0.35"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8:17" x14ac:dyDescent="0.35"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8:17" x14ac:dyDescent="0.35"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8:17" x14ac:dyDescent="0.35"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8:17" x14ac:dyDescent="0.35"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8:17" x14ac:dyDescent="0.35"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8:17" x14ac:dyDescent="0.35"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8:17" x14ac:dyDescent="0.35"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8:17" x14ac:dyDescent="0.35"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8:17" x14ac:dyDescent="0.35"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8:17" x14ac:dyDescent="0.35"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8:17" x14ac:dyDescent="0.35"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8:17" x14ac:dyDescent="0.35"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8:17" x14ac:dyDescent="0.35"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8:17" x14ac:dyDescent="0.35"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8:17" x14ac:dyDescent="0.35"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8:17" x14ac:dyDescent="0.35"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8:17" x14ac:dyDescent="0.35"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8:17" x14ac:dyDescent="0.35"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8:17" x14ac:dyDescent="0.35"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8:17" x14ac:dyDescent="0.35"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8:17" x14ac:dyDescent="0.35"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8:17" x14ac:dyDescent="0.35"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8:17" x14ac:dyDescent="0.35"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8:17" x14ac:dyDescent="0.35"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8:17" x14ac:dyDescent="0.35"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8:17" x14ac:dyDescent="0.35"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8:17" x14ac:dyDescent="0.35"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8:17" x14ac:dyDescent="0.35"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8:17" x14ac:dyDescent="0.35"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8:17" x14ac:dyDescent="0.35"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8:17" x14ac:dyDescent="0.35"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8:17" x14ac:dyDescent="0.35"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8:17" x14ac:dyDescent="0.35"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8:17" x14ac:dyDescent="0.35"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8:17" x14ac:dyDescent="0.35"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8:17" x14ac:dyDescent="0.35"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8:17" x14ac:dyDescent="0.35"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8:17" x14ac:dyDescent="0.35"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8:17" x14ac:dyDescent="0.35"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8:17" x14ac:dyDescent="0.35"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8:17" x14ac:dyDescent="0.35"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8:17" x14ac:dyDescent="0.35"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8:17" x14ac:dyDescent="0.35"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8:17" x14ac:dyDescent="0.35"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8:17" x14ac:dyDescent="0.35"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8:17" x14ac:dyDescent="0.35"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8:17" x14ac:dyDescent="0.35"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8:17" x14ac:dyDescent="0.35"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8:17" x14ac:dyDescent="0.35"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8:17" x14ac:dyDescent="0.35"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8:17" x14ac:dyDescent="0.35"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8:17" x14ac:dyDescent="0.35"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8:17" x14ac:dyDescent="0.35"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8:17" x14ac:dyDescent="0.35"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8:17" x14ac:dyDescent="0.35"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8:17" x14ac:dyDescent="0.35"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8:17" x14ac:dyDescent="0.35"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8:17" x14ac:dyDescent="0.35"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8:17" x14ac:dyDescent="0.35"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8:17" x14ac:dyDescent="0.35"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8:17" x14ac:dyDescent="0.35"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8:17" x14ac:dyDescent="0.35"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8:17" x14ac:dyDescent="0.35"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8:17" x14ac:dyDescent="0.35"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8:17" x14ac:dyDescent="0.35"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8:17" x14ac:dyDescent="0.35"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8:17" x14ac:dyDescent="0.35"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8:17" x14ac:dyDescent="0.35"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8:17" x14ac:dyDescent="0.35"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8:17" x14ac:dyDescent="0.35"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8:17" x14ac:dyDescent="0.35"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8:17" x14ac:dyDescent="0.35"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8:17" x14ac:dyDescent="0.35"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8:17" x14ac:dyDescent="0.35"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8:17" x14ac:dyDescent="0.35"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8:17" x14ac:dyDescent="0.35"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8:17" x14ac:dyDescent="0.35"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8:17" x14ac:dyDescent="0.35"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8:17" x14ac:dyDescent="0.35"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8:17" x14ac:dyDescent="0.35"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8:17" x14ac:dyDescent="0.35"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8:17" x14ac:dyDescent="0.35"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8:17" x14ac:dyDescent="0.35"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8:17" x14ac:dyDescent="0.35"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8:17" x14ac:dyDescent="0.35"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8:17" x14ac:dyDescent="0.35"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8:17" x14ac:dyDescent="0.35"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8:17" x14ac:dyDescent="0.35"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8:17" x14ac:dyDescent="0.35"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8:17" x14ac:dyDescent="0.35"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8:17" x14ac:dyDescent="0.35"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8:17" x14ac:dyDescent="0.35"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8:17" x14ac:dyDescent="0.35"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8:17" x14ac:dyDescent="0.35"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8:17" x14ac:dyDescent="0.35"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8:17" x14ac:dyDescent="0.35"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8:17" x14ac:dyDescent="0.35"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8:17" x14ac:dyDescent="0.35"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8:17" x14ac:dyDescent="0.35"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8:17" x14ac:dyDescent="0.35"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8:17" x14ac:dyDescent="0.35"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8:17" x14ac:dyDescent="0.35"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8:17" x14ac:dyDescent="0.35"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8:17" x14ac:dyDescent="0.35"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8:17" x14ac:dyDescent="0.35"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8:17" x14ac:dyDescent="0.35"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8:17" x14ac:dyDescent="0.35"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8:17" x14ac:dyDescent="0.35"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8:17" x14ac:dyDescent="0.35"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8:17" x14ac:dyDescent="0.35"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8:17" x14ac:dyDescent="0.35"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8:17" x14ac:dyDescent="0.35"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8:17" x14ac:dyDescent="0.35"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8:17" x14ac:dyDescent="0.35"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8:17" x14ac:dyDescent="0.35"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8:17" x14ac:dyDescent="0.35"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8:17" x14ac:dyDescent="0.35"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8:17" x14ac:dyDescent="0.35"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8:17" x14ac:dyDescent="0.35"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8:17" x14ac:dyDescent="0.35"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8:17" x14ac:dyDescent="0.35"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8:17" x14ac:dyDescent="0.35"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8:17" x14ac:dyDescent="0.35"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8:17" x14ac:dyDescent="0.35"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8:17" x14ac:dyDescent="0.35"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8:17" x14ac:dyDescent="0.35"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8:17" x14ac:dyDescent="0.35"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8:17" x14ac:dyDescent="0.35"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8:17" x14ac:dyDescent="0.35"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8:17" x14ac:dyDescent="0.35"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8:17" x14ac:dyDescent="0.35"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  <row r="1001" spans="8:17" x14ac:dyDescent="0.35">
      <c r="H1001" s="8"/>
      <c r="I1001" s="8"/>
      <c r="J1001" s="8"/>
      <c r="K1001" s="8"/>
      <c r="L1001" s="8"/>
      <c r="M1001" s="8"/>
      <c r="N1001" s="8"/>
      <c r="O1001" s="8"/>
      <c r="P1001" s="8"/>
      <c r="Q1001" s="8"/>
    </row>
    <row r="1002" spans="8:17" x14ac:dyDescent="0.35"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3" spans="8:17" x14ac:dyDescent="0.35">
      <c r="H1003" s="8"/>
      <c r="I1003" s="8"/>
      <c r="J1003" s="8"/>
      <c r="K1003" s="8"/>
      <c r="L1003" s="8"/>
      <c r="M1003" s="8"/>
      <c r="N1003" s="8"/>
      <c r="O1003" s="8"/>
      <c r="P1003" s="8"/>
      <c r="Q1003" s="8"/>
    </row>
    <row r="1004" spans="8:17" x14ac:dyDescent="0.35">
      <c r="H1004" s="8"/>
      <c r="I1004" s="8"/>
      <c r="J1004" s="8"/>
      <c r="K1004" s="8"/>
      <c r="L1004" s="8"/>
      <c r="M1004" s="8"/>
      <c r="N1004" s="8"/>
      <c r="O1004" s="8"/>
      <c r="P1004" s="8"/>
      <c r="Q1004" s="8"/>
    </row>
    <row r="1005" spans="8:17" x14ac:dyDescent="0.35">
      <c r="H1005" s="8"/>
      <c r="I1005" s="8"/>
      <c r="J1005" s="8"/>
      <c r="K1005" s="8"/>
      <c r="L1005" s="8"/>
      <c r="M1005" s="8"/>
      <c r="N1005" s="8"/>
      <c r="O1005" s="8"/>
      <c r="P1005" s="8"/>
      <c r="Q1005" s="8"/>
    </row>
    <row r="1006" spans="8:17" x14ac:dyDescent="0.35">
      <c r="H1006" s="8"/>
      <c r="I1006" s="8"/>
      <c r="J1006" s="8"/>
      <c r="K1006" s="8"/>
      <c r="L1006" s="8"/>
      <c r="M1006" s="8"/>
      <c r="N1006" s="8"/>
      <c r="O1006" s="8"/>
      <c r="P1006" s="8"/>
      <c r="Q1006" s="8"/>
    </row>
    <row r="1007" spans="8:17" x14ac:dyDescent="0.35">
      <c r="H1007" s="8"/>
      <c r="I1007" s="8"/>
      <c r="J1007" s="8"/>
      <c r="K1007" s="8"/>
      <c r="L1007" s="8"/>
      <c r="M1007" s="8"/>
      <c r="N1007" s="8"/>
      <c r="O1007" s="8"/>
      <c r="P1007" s="8"/>
      <c r="Q1007" s="8"/>
    </row>
    <row r="1008" spans="8:17" x14ac:dyDescent="0.35">
      <c r="H1008" s="8"/>
      <c r="I1008" s="8"/>
      <c r="J1008" s="8"/>
      <c r="K1008" s="8"/>
      <c r="L1008" s="8"/>
      <c r="M1008" s="8"/>
      <c r="N1008" s="8"/>
      <c r="O1008" s="8"/>
      <c r="P1008" s="8"/>
      <c r="Q1008" s="8"/>
    </row>
    <row r="1009" spans="8:17" x14ac:dyDescent="0.35">
      <c r="H1009" s="8"/>
      <c r="I1009" s="8"/>
      <c r="J1009" s="8"/>
      <c r="K1009" s="8"/>
      <c r="L1009" s="8"/>
      <c r="M1009" s="8"/>
      <c r="N1009" s="8"/>
      <c r="O1009" s="8"/>
      <c r="P1009" s="8"/>
      <c r="Q1009" s="8"/>
    </row>
    <row r="1010" spans="8:17" x14ac:dyDescent="0.35">
      <c r="H1010" s="8"/>
      <c r="I1010" s="8"/>
      <c r="J1010" s="8"/>
      <c r="K1010" s="8"/>
      <c r="L1010" s="8"/>
      <c r="M1010" s="8"/>
      <c r="N1010" s="8"/>
      <c r="O1010" s="8"/>
      <c r="P1010" s="8"/>
      <c r="Q1010" s="8"/>
    </row>
    <row r="1011" spans="8:17" x14ac:dyDescent="0.35">
      <c r="H1011" s="8"/>
      <c r="I1011" s="8"/>
      <c r="J1011" s="8"/>
      <c r="K1011" s="8"/>
      <c r="L1011" s="8"/>
      <c r="M1011" s="8"/>
      <c r="N1011" s="8"/>
      <c r="O1011" s="8"/>
      <c r="P1011" s="8"/>
      <c r="Q1011" s="8"/>
    </row>
    <row r="1012" spans="8:17" x14ac:dyDescent="0.35">
      <c r="H1012" s="8"/>
      <c r="I1012" s="8"/>
      <c r="J1012" s="8"/>
      <c r="K1012" s="8"/>
      <c r="L1012" s="8"/>
      <c r="M1012" s="8"/>
      <c r="N1012" s="8"/>
      <c r="O1012" s="8"/>
      <c r="P1012" s="8"/>
      <c r="Q1012" s="8"/>
    </row>
    <row r="1013" spans="8:17" x14ac:dyDescent="0.35">
      <c r="H1013" s="8"/>
      <c r="I1013" s="8"/>
      <c r="J1013" s="8"/>
      <c r="K1013" s="8"/>
      <c r="L1013" s="8"/>
      <c r="M1013" s="8"/>
      <c r="N1013" s="8"/>
      <c r="O1013" s="8"/>
      <c r="P1013" s="8"/>
      <c r="Q1013" s="8"/>
    </row>
    <row r="1014" spans="8:17" x14ac:dyDescent="0.35">
      <c r="H1014" s="8"/>
      <c r="I1014" s="8"/>
      <c r="J1014" s="8"/>
      <c r="K1014" s="8"/>
      <c r="L1014" s="8"/>
      <c r="M1014" s="8"/>
      <c r="N1014" s="8"/>
      <c r="O1014" s="8"/>
      <c r="P1014" s="8"/>
      <c r="Q1014" s="8"/>
    </row>
    <row r="1015" spans="8:17" x14ac:dyDescent="0.35">
      <c r="H1015" s="8"/>
      <c r="I1015" s="8"/>
      <c r="J1015" s="8"/>
      <c r="K1015" s="8"/>
      <c r="L1015" s="8"/>
      <c r="M1015" s="8"/>
      <c r="N1015" s="8"/>
      <c r="O1015" s="8"/>
      <c r="P1015" s="8"/>
      <c r="Q1015" s="8"/>
    </row>
    <row r="1016" spans="8:17" x14ac:dyDescent="0.35">
      <c r="H1016" s="8"/>
      <c r="I1016" s="8"/>
      <c r="J1016" s="8"/>
      <c r="K1016" s="8"/>
      <c r="L1016" s="8"/>
      <c r="M1016" s="8"/>
      <c r="N1016" s="8"/>
      <c r="O1016" s="8"/>
      <c r="P1016" s="8"/>
      <c r="Q1016" s="8"/>
    </row>
    <row r="1017" spans="8:17" x14ac:dyDescent="0.35">
      <c r="H1017" s="8"/>
      <c r="I1017" s="8"/>
      <c r="J1017" s="8"/>
      <c r="K1017" s="8"/>
      <c r="L1017" s="8"/>
      <c r="M1017" s="8"/>
      <c r="N1017" s="8"/>
      <c r="O1017" s="8"/>
      <c r="P1017" s="8"/>
      <c r="Q1017" s="8"/>
    </row>
    <row r="1018" spans="8:17" x14ac:dyDescent="0.35">
      <c r="H1018" s="8"/>
      <c r="I1018" s="8"/>
      <c r="J1018" s="8"/>
      <c r="K1018" s="8"/>
      <c r="L1018" s="8"/>
      <c r="M1018" s="8"/>
      <c r="N1018" s="8"/>
      <c r="O1018" s="8"/>
      <c r="P1018" s="8"/>
      <c r="Q1018" s="8"/>
    </row>
    <row r="1019" spans="8:17" x14ac:dyDescent="0.35">
      <c r="H1019" s="8"/>
      <c r="I1019" s="8"/>
      <c r="J1019" s="8"/>
      <c r="K1019" s="8"/>
      <c r="L1019" s="8"/>
      <c r="M1019" s="8"/>
      <c r="N1019" s="8"/>
      <c r="O1019" s="8"/>
      <c r="P1019" s="8"/>
      <c r="Q1019" s="8"/>
    </row>
    <row r="1020" spans="8:17" x14ac:dyDescent="0.35">
      <c r="H1020" s="8"/>
      <c r="I1020" s="8"/>
      <c r="J1020" s="8"/>
      <c r="K1020" s="8"/>
      <c r="L1020" s="8"/>
      <c r="M1020" s="8"/>
      <c r="N1020" s="8"/>
      <c r="O1020" s="8"/>
      <c r="P1020" s="8"/>
      <c r="Q1020" s="8"/>
    </row>
    <row r="1021" spans="8:17" x14ac:dyDescent="0.35">
      <c r="H1021" s="8"/>
      <c r="I1021" s="8"/>
      <c r="J1021" s="8"/>
      <c r="K1021" s="8"/>
      <c r="L1021" s="8"/>
      <c r="M1021" s="8"/>
      <c r="N1021" s="8"/>
      <c r="O1021" s="8"/>
      <c r="P1021" s="8"/>
      <c r="Q1021" s="8"/>
    </row>
    <row r="1022" spans="8:17" x14ac:dyDescent="0.35">
      <c r="H1022" s="8"/>
      <c r="I1022" s="8"/>
      <c r="J1022" s="8"/>
      <c r="K1022" s="8"/>
      <c r="L1022" s="8"/>
      <c r="M1022" s="8"/>
      <c r="N1022" s="8"/>
      <c r="O1022" s="8"/>
      <c r="P1022" s="8"/>
      <c r="Q1022" s="8"/>
    </row>
    <row r="1023" spans="8:17" x14ac:dyDescent="0.35">
      <c r="H1023" s="8"/>
      <c r="I1023" s="8"/>
      <c r="J1023" s="8"/>
      <c r="K1023" s="8"/>
      <c r="L1023" s="8"/>
      <c r="M1023" s="8"/>
      <c r="N1023" s="8"/>
      <c r="O1023" s="8"/>
      <c r="P1023" s="8"/>
      <c r="Q1023" s="8"/>
    </row>
    <row r="1024" spans="8:17" x14ac:dyDescent="0.35">
      <c r="H1024" s="8"/>
      <c r="I1024" s="8"/>
      <c r="J1024" s="8"/>
      <c r="K1024" s="8"/>
      <c r="L1024" s="8"/>
      <c r="M1024" s="8"/>
      <c r="N1024" s="8"/>
      <c r="O1024" s="8"/>
      <c r="P1024" s="8"/>
      <c r="Q1024" s="8"/>
    </row>
    <row r="1025" spans="8:17" x14ac:dyDescent="0.35">
      <c r="H1025" s="8"/>
      <c r="I1025" s="8"/>
      <c r="J1025" s="8"/>
      <c r="K1025" s="8"/>
      <c r="L1025" s="8"/>
      <c r="M1025" s="8"/>
      <c r="N1025" s="8"/>
      <c r="O1025" s="8"/>
      <c r="P1025" s="8"/>
      <c r="Q1025" s="8"/>
    </row>
    <row r="1026" spans="8:17" x14ac:dyDescent="0.35">
      <c r="H1026" s="8"/>
      <c r="I1026" s="8"/>
      <c r="J1026" s="8"/>
      <c r="K1026" s="8"/>
      <c r="L1026" s="8"/>
      <c r="M1026" s="8"/>
      <c r="N1026" s="8"/>
      <c r="O1026" s="8"/>
      <c r="P1026" s="8"/>
      <c r="Q1026" s="8"/>
    </row>
    <row r="1027" spans="8:17" x14ac:dyDescent="0.35">
      <c r="H1027" s="8"/>
      <c r="I1027" s="8"/>
      <c r="J1027" s="8"/>
      <c r="K1027" s="8"/>
      <c r="L1027" s="8"/>
      <c r="M1027" s="8"/>
      <c r="N1027" s="8"/>
      <c r="O1027" s="8"/>
      <c r="P1027" s="8"/>
      <c r="Q1027" s="8"/>
    </row>
    <row r="1028" spans="8:17" x14ac:dyDescent="0.35">
      <c r="H1028" s="8"/>
      <c r="I1028" s="8"/>
      <c r="J1028" s="8"/>
      <c r="K1028" s="8"/>
      <c r="L1028" s="8"/>
      <c r="M1028" s="8"/>
      <c r="N1028" s="8"/>
      <c r="O1028" s="8"/>
      <c r="P1028" s="8"/>
      <c r="Q1028" s="8"/>
    </row>
    <row r="1029" spans="8:17" x14ac:dyDescent="0.35">
      <c r="H1029" s="8"/>
      <c r="I1029" s="8"/>
      <c r="J1029" s="8"/>
      <c r="K1029" s="8"/>
      <c r="L1029" s="8"/>
      <c r="M1029" s="8"/>
      <c r="N1029" s="8"/>
      <c r="O1029" s="8"/>
      <c r="P1029" s="8"/>
      <c r="Q1029" s="8"/>
    </row>
    <row r="1030" spans="8:17" x14ac:dyDescent="0.35">
      <c r="H1030" s="8"/>
      <c r="I1030" s="8"/>
      <c r="J1030" s="8"/>
      <c r="K1030" s="8"/>
      <c r="L1030" s="8"/>
      <c r="M1030" s="8"/>
      <c r="N1030" s="8"/>
      <c r="O1030" s="8"/>
      <c r="P1030" s="8"/>
      <c r="Q1030" s="8"/>
    </row>
    <row r="1031" spans="8:17" x14ac:dyDescent="0.35">
      <c r="H1031" s="8"/>
      <c r="I1031" s="8"/>
      <c r="J1031" s="8"/>
      <c r="K1031" s="8"/>
      <c r="L1031" s="8"/>
      <c r="M1031" s="8"/>
      <c r="N1031" s="8"/>
      <c r="O1031" s="8"/>
      <c r="P1031" s="8"/>
      <c r="Q1031" s="8"/>
    </row>
    <row r="1032" spans="8:17" x14ac:dyDescent="0.35">
      <c r="H1032" s="8"/>
      <c r="I1032" s="8"/>
      <c r="J1032" s="8"/>
      <c r="K1032" s="8"/>
      <c r="L1032" s="8"/>
      <c r="M1032" s="8"/>
      <c r="N1032" s="8"/>
      <c r="O1032" s="8"/>
      <c r="P1032" s="8"/>
      <c r="Q1032" s="8"/>
    </row>
    <row r="1033" spans="8:17" x14ac:dyDescent="0.35">
      <c r="H1033" s="8"/>
      <c r="I1033" s="8"/>
      <c r="J1033" s="8"/>
      <c r="K1033" s="8"/>
      <c r="L1033" s="8"/>
      <c r="M1033" s="8"/>
      <c r="N1033" s="8"/>
      <c r="O1033" s="8"/>
      <c r="P1033" s="8"/>
      <c r="Q1033" s="8"/>
    </row>
    <row r="1034" spans="8:17" x14ac:dyDescent="0.35">
      <c r="H1034" s="8"/>
      <c r="I1034" s="8"/>
      <c r="J1034" s="8"/>
      <c r="K1034" s="8"/>
      <c r="L1034" s="8"/>
      <c r="M1034" s="8"/>
      <c r="N1034" s="8"/>
      <c r="O1034" s="8"/>
      <c r="P1034" s="8"/>
      <c r="Q1034" s="8"/>
    </row>
    <row r="1035" spans="8:17" x14ac:dyDescent="0.35">
      <c r="H1035" s="8"/>
      <c r="I1035" s="8"/>
      <c r="J1035" s="8"/>
      <c r="K1035" s="8"/>
      <c r="L1035" s="8"/>
      <c r="M1035" s="8"/>
      <c r="N1035" s="8"/>
      <c r="O1035" s="8"/>
      <c r="P1035" s="8"/>
      <c r="Q1035" s="8"/>
    </row>
    <row r="1036" spans="8:17" x14ac:dyDescent="0.35">
      <c r="H1036" s="8"/>
      <c r="I1036" s="8"/>
      <c r="J1036" s="8"/>
      <c r="K1036" s="8"/>
      <c r="L1036" s="8"/>
      <c r="M1036" s="8"/>
      <c r="N1036" s="8"/>
      <c r="O1036" s="8"/>
      <c r="P1036" s="8"/>
      <c r="Q1036" s="8"/>
    </row>
    <row r="1037" spans="8:17" x14ac:dyDescent="0.35">
      <c r="H1037" s="8"/>
      <c r="I1037" s="8"/>
      <c r="J1037" s="8"/>
      <c r="K1037" s="8"/>
      <c r="L1037" s="8"/>
      <c r="M1037" s="8"/>
      <c r="N1037" s="8"/>
      <c r="O1037" s="8"/>
      <c r="P1037" s="8"/>
      <c r="Q1037" s="8"/>
    </row>
    <row r="1038" spans="8:17" x14ac:dyDescent="0.35">
      <c r="H1038" s="8"/>
      <c r="I1038" s="8"/>
      <c r="J1038" s="8"/>
      <c r="K1038" s="8"/>
      <c r="L1038" s="8"/>
      <c r="M1038" s="8"/>
      <c r="N1038" s="8"/>
      <c r="O1038" s="8"/>
      <c r="P1038" s="8"/>
      <c r="Q1038" s="8"/>
    </row>
    <row r="1039" spans="8:17" x14ac:dyDescent="0.35">
      <c r="H1039" s="8"/>
      <c r="I1039" s="8"/>
      <c r="J1039" s="8"/>
      <c r="K1039" s="8"/>
      <c r="L1039" s="8"/>
      <c r="M1039" s="8"/>
      <c r="N1039" s="8"/>
      <c r="O1039" s="8"/>
      <c r="P1039" s="8"/>
      <c r="Q1039" s="8"/>
    </row>
    <row r="1040" spans="8:17" x14ac:dyDescent="0.35">
      <c r="H1040" s="8"/>
      <c r="I1040" s="8"/>
      <c r="J1040" s="8"/>
      <c r="K1040" s="8"/>
      <c r="L1040" s="8"/>
      <c r="M1040" s="8"/>
      <c r="N1040" s="8"/>
      <c r="O1040" s="8"/>
      <c r="P1040" s="8"/>
      <c r="Q1040" s="8"/>
    </row>
    <row r="1041" spans="8:17" x14ac:dyDescent="0.35">
      <c r="H1041" s="8"/>
      <c r="I1041" s="8"/>
      <c r="J1041" s="8"/>
      <c r="K1041" s="8"/>
      <c r="L1041" s="8"/>
      <c r="M1041" s="8"/>
      <c r="N1041" s="8"/>
      <c r="O1041" s="8"/>
      <c r="P1041" s="8"/>
      <c r="Q1041" s="8"/>
    </row>
    <row r="1042" spans="8:17" x14ac:dyDescent="0.35">
      <c r="H1042" s="8"/>
      <c r="I1042" s="8"/>
      <c r="J1042" s="8"/>
      <c r="K1042" s="8"/>
      <c r="L1042" s="8"/>
      <c r="M1042" s="8"/>
      <c r="N1042" s="8"/>
      <c r="O1042" s="8"/>
      <c r="P1042" s="8"/>
      <c r="Q1042" s="8"/>
    </row>
    <row r="1043" spans="8:17" x14ac:dyDescent="0.35">
      <c r="H1043" s="8"/>
      <c r="I1043" s="8"/>
      <c r="J1043" s="8"/>
      <c r="K1043" s="8"/>
      <c r="L1043" s="8"/>
      <c r="M1043" s="8"/>
      <c r="N1043" s="8"/>
      <c r="O1043" s="8"/>
      <c r="P1043" s="8"/>
      <c r="Q1043" s="8"/>
    </row>
    <row r="1044" spans="8:17" x14ac:dyDescent="0.35">
      <c r="H1044" s="8"/>
      <c r="I1044" s="8"/>
      <c r="J1044" s="8"/>
      <c r="K1044" s="8"/>
      <c r="L1044" s="8"/>
      <c r="M1044" s="8"/>
      <c r="N1044" s="8"/>
      <c r="O1044" s="8"/>
      <c r="P1044" s="8"/>
      <c r="Q1044" s="8"/>
    </row>
    <row r="1045" spans="8:17" x14ac:dyDescent="0.35">
      <c r="H1045" s="8"/>
      <c r="I1045" s="8"/>
      <c r="J1045" s="8"/>
      <c r="K1045" s="8"/>
      <c r="L1045" s="8"/>
      <c r="M1045" s="8"/>
      <c r="N1045" s="8"/>
      <c r="O1045" s="8"/>
      <c r="P1045" s="8"/>
      <c r="Q1045" s="8"/>
    </row>
    <row r="1046" spans="8:17" x14ac:dyDescent="0.35">
      <c r="H1046" s="8"/>
      <c r="I1046" s="8"/>
      <c r="J1046" s="8"/>
      <c r="K1046" s="8"/>
      <c r="L1046" s="8"/>
      <c r="M1046" s="8"/>
      <c r="N1046" s="8"/>
      <c r="O1046" s="8"/>
      <c r="P1046" s="8"/>
      <c r="Q1046" s="8"/>
    </row>
    <row r="1047" spans="8:17" x14ac:dyDescent="0.35">
      <c r="H1047" s="8"/>
      <c r="I1047" s="8"/>
      <c r="J1047" s="8"/>
      <c r="K1047" s="8"/>
      <c r="L1047" s="8"/>
      <c r="M1047" s="8"/>
      <c r="N1047" s="8"/>
      <c r="O1047" s="8"/>
      <c r="P1047" s="8"/>
      <c r="Q1047" s="8"/>
    </row>
    <row r="1048" spans="8:17" x14ac:dyDescent="0.35">
      <c r="H1048" s="8"/>
      <c r="I1048" s="8"/>
      <c r="J1048" s="8"/>
      <c r="K1048" s="8"/>
      <c r="L1048" s="8"/>
      <c r="M1048" s="8"/>
      <c r="N1048" s="8"/>
      <c r="O1048" s="8"/>
      <c r="P1048" s="8"/>
      <c r="Q1048" s="8"/>
    </row>
    <row r="1049" spans="8:17" x14ac:dyDescent="0.35">
      <c r="H1049" s="8"/>
      <c r="I1049" s="8"/>
      <c r="J1049" s="8"/>
      <c r="K1049" s="8"/>
      <c r="L1049" s="8"/>
      <c r="M1049" s="8"/>
      <c r="N1049" s="8"/>
      <c r="O1049" s="8"/>
      <c r="P1049" s="8"/>
      <c r="Q1049" s="8"/>
    </row>
    <row r="1050" spans="8:17" x14ac:dyDescent="0.35">
      <c r="H1050" s="8"/>
      <c r="I1050" s="8"/>
      <c r="J1050" s="8"/>
      <c r="K1050" s="8"/>
      <c r="L1050" s="8"/>
      <c r="M1050" s="8"/>
      <c r="N1050" s="8"/>
      <c r="O1050" s="8"/>
      <c r="P1050" s="8"/>
      <c r="Q1050" s="8"/>
    </row>
    <row r="1051" spans="8:17" x14ac:dyDescent="0.35">
      <c r="H1051" s="8"/>
      <c r="I1051" s="8"/>
      <c r="J1051" s="8"/>
      <c r="K1051" s="8"/>
      <c r="L1051" s="8"/>
      <c r="M1051" s="8"/>
      <c r="N1051" s="8"/>
      <c r="O1051" s="8"/>
      <c r="P1051" s="8"/>
      <c r="Q1051" s="8"/>
    </row>
    <row r="1052" spans="8:17" x14ac:dyDescent="0.35">
      <c r="H1052" s="8"/>
      <c r="I1052" s="8"/>
      <c r="J1052" s="8"/>
      <c r="K1052" s="8"/>
      <c r="L1052" s="8"/>
      <c r="M1052" s="8"/>
      <c r="N1052" s="8"/>
      <c r="O1052" s="8"/>
      <c r="P1052" s="8"/>
      <c r="Q1052" s="8"/>
    </row>
    <row r="1053" spans="8:17" x14ac:dyDescent="0.35">
      <c r="H1053" s="8"/>
      <c r="I1053" s="8"/>
      <c r="J1053" s="8"/>
      <c r="K1053" s="8"/>
      <c r="L1053" s="8"/>
      <c r="M1053" s="8"/>
      <c r="N1053" s="8"/>
      <c r="O1053" s="8"/>
      <c r="P1053" s="8"/>
      <c r="Q1053" s="8"/>
    </row>
    <row r="1054" spans="8:17" x14ac:dyDescent="0.35">
      <c r="H1054" s="8"/>
      <c r="I1054" s="8"/>
      <c r="J1054" s="8"/>
      <c r="K1054" s="8"/>
      <c r="L1054" s="8"/>
      <c r="M1054" s="8"/>
      <c r="N1054" s="8"/>
      <c r="O1054" s="8"/>
      <c r="P1054" s="8"/>
      <c r="Q1054" s="8"/>
    </row>
    <row r="1055" spans="8:17" x14ac:dyDescent="0.35">
      <c r="H1055" s="8"/>
      <c r="I1055" s="8"/>
      <c r="J1055" s="8"/>
      <c r="K1055" s="8"/>
      <c r="L1055" s="8"/>
      <c r="M1055" s="8"/>
      <c r="N1055" s="8"/>
      <c r="O1055" s="8"/>
      <c r="P1055" s="8"/>
      <c r="Q1055" s="8"/>
    </row>
    <row r="1056" spans="8:17" x14ac:dyDescent="0.35">
      <c r="H1056" s="8"/>
      <c r="I1056" s="8"/>
      <c r="J1056" s="8"/>
      <c r="K1056" s="8"/>
      <c r="L1056" s="8"/>
      <c r="M1056" s="8"/>
      <c r="N1056" s="8"/>
      <c r="O1056" s="8"/>
      <c r="P1056" s="8"/>
      <c r="Q1056" s="8"/>
    </row>
    <row r="1057" spans="8:17" x14ac:dyDescent="0.35">
      <c r="H1057" s="8"/>
      <c r="I1057" s="8"/>
      <c r="J1057" s="8"/>
      <c r="K1057" s="8"/>
      <c r="L1057" s="8"/>
      <c r="M1057" s="8"/>
      <c r="N1057" s="8"/>
      <c r="O1057" s="8"/>
      <c r="P1057" s="8"/>
      <c r="Q1057" s="8"/>
    </row>
    <row r="1058" spans="8:17" x14ac:dyDescent="0.35">
      <c r="H1058" s="8"/>
      <c r="I1058" s="8"/>
      <c r="J1058" s="8"/>
      <c r="K1058" s="8"/>
      <c r="L1058" s="8"/>
      <c r="M1058" s="8"/>
      <c r="N1058" s="8"/>
      <c r="O1058" s="8"/>
      <c r="P1058" s="8"/>
      <c r="Q1058" s="8"/>
    </row>
    <row r="1059" spans="8:17" x14ac:dyDescent="0.35">
      <c r="H1059" s="8"/>
      <c r="I1059" s="8"/>
      <c r="J1059" s="8"/>
      <c r="K1059" s="8"/>
      <c r="L1059" s="8"/>
      <c r="M1059" s="8"/>
      <c r="N1059" s="8"/>
      <c r="O1059" s="8"/>
      <c r="P1059" s="8"/>
      <c r="Q1059" s="8"/>
    </row>
    <row r="1060" spans="8:17" x14ac:dyDescent="0.35">
      <c r="H1060" s="8"/>
      <c r="I1060" s="8"/>
      <c r="J1060" s="8"/>
      <c r="K1060" s="8"/>
      <c r="L1060" s="8"/>
      <c r="M1060" s="8"/>
      <c r="N1060" s="8"/>
      <c r="O1060" s="8"/>
      <c r="P1060" s="8"/>
      <c r="Q1060" s="8"/>
    </row>
    <row r="1061" spans="8:17" x14ac:dyDescent="0.35">
      <c r="H1061" s="8"/>
      <c r="I1061" s="8"/>
      <c r="J1061" s="8"/>
      <c r="K1061" s="8"/>
      <c r="L1061" s="8"/>
      <c r="M1061" s="8"/>
      <c r="N1061" s="8"/>
      <c r="O1061" s="8"/>
      <c r="P1061" s="8"/>
      <c r="Q1061" s="8"/>
    </row>
    <row r="1062" spans="8:17" x14ac:dyDescent="0.35">
      <c r="H1062" s="8"/>
      <c r="I1062" s="8"/>
      <c r="J1062" s="8"/>
      <c r="K1062" s="8"/>
      <c r="L1062" s="8"/>
      <c r="M1062" s="8"/>
      <c r="N1062" s="8"/>
      <c r="O1062" s="8"/>
      <c r="P1062" s="8"/>
      <c r="Q1062" s="8"/>
    </row>
    <row r="1063" spans="8:17" x14ac:dyDescent="0.35">
      <c r="H1063" s="8"/>
      <c r="I1063" s="8"/>
      <c r="J1063" s="8"/>
      <c r="K1063" s="8"/>
      <c r="L1063" s="8"/>
      <c r="M1063" s="8"/>
      <c r="N1063" s="8"/>
      <c r="O1063" s="8"/>
      <c r="P1063" s="8"/>
      <c r="Q1063" s="8"/>
    </row>
    <row r="1064" spans="8:17" x14ac:dyDescent="0.35">
      <c r="H1064" s="8"/>
      <c r="I1064" s="8"/>
      <c r="J1064" s="8"/>
      <c r="K1064" s="8"/>
      <c r="L1064" s="8"/>
      <c r="M1064" s="8"/>
      <c r="N1064" s="8"/>
      <c r="O1064" s="8"/>
      <c r="P1064" s="8"/>
      <c r="Q1064" s="8"/>
    </row>
    <row r="1065" spans="8:17" x14ac:dyDescent="0.35">
      <c r="H1065" s="8"/>
      <c r="I1065" s="8"/>
      <c r="J1065" s="8"/>
      <c r="K1065" s="8"/>
      <c r="L1065" s="8"/>
      <c r="M1065" s="8"/>
      <c r="N1065" s="8"/>
      <c r="O1065" s="8"/>
      <c r="P1065" s="8"/>
      <c r="Q1065" s="8"/>
    </row>
    <row r="1066" spans="8:17" x14ac:dyDescent="0.35">
      <c r="H1066" s="8"/>
      <c r="I1066" s="8"/>
      <c r="J1066" s="8"/>
      <c r="K1066" s="8"/>
      <c r="L1066" s="8"/>
      <c r="M1066" s="8"/>
      <c r="N1066" s="8"/>
      <c r="O1066" s="8"/>
      <c r="P1066" s="8"/>
      <c r="Q1066" s="8"/>
    </row>
    <row r="1067" spans="8:17" x14ac:dyDescent="0.35">
      <c r="H1067" s="8"/>
      <c r="I1067" s="8"/>
      <c r="J1067" s="8"/>
      <c r="K1067" s="8"/>
      <c r="L1067" s="8"/>
      <c r="M1067" s="8"/>
      <c r="N1067" s="8"/>
      <c r="O1067" s="8"/>
      <c r="P1067" s="8"/>
      <c r="Q1067" s="8"/>
    </row>
    <row r="1068" spans="8:17" x14ac:dyDescent="0.35">
      <c r="H1068" s="8"/>
      <c r="I1068" s="8"/>
      <c r="J1068" s="8"/>
      <c r="K1068" s="8"/>
      <c r="L1068" s="8"/>
      <c r="M1068" s="8"/>
      <c r="N1068" s="8"/>
      <c r="O1068" s="8"/>
      <c r="P1068" s="8"/>
      <c r="Q1068" s="8"/>
    </row>
    <row r="1069" spans="8:17" x14ac:dyDescent="0.35">
      <c r="H1069" s="8"/>
      <c r="I1069" s="8"/>
      <c r="J1069" s="8"/>
      <c r="K1069" s="8"/>
      <c r="L1069" s="8"/>
      <c r="M1069" s="8"/>
      <c r="N1069" s="8"/>
      <c r="O1069" s="8"/>
      <c r="P1069" s="8"/>
      <c r="Q1069" s="8"/>
    </row>
    <row r="1070" spans="8:17" x14ac:dyDescent="0.35">
      <c r="H1070" s="8"/>
      <c r="I1070" s="8"/>
      <c r="J1070" s="8"/>
      <c r="K1070" s="8"/>
      <c r="L1070" s="8"/>
      <c r="M1070" s="8"/>
      <c r="N1070" s="8"/>
      <c r="O1070" s="8"/>
      <c r="P1070" s="8"/>
      <c r="Q1070" s="8"/>
    </row>
    <row r="1071" spans="8:17" x14ac:dyDescent="0.35">
      <c r="H1071" s="8"/>
      <c r="I1071" s="8"/>
      <c r="J1071" s="8"/>
      <c r="K1071" s="8"/>
      <c r="L1071" s="8"/>
      <c r="M1071" s="8"/>
      <c r="N1071" s="8"/>
      <c r="O1071" s="8"/>
      <c r="P1071" s="8"/>
      <c r="Q1071" s="8"/>
    </row>
    <row r="1072" spans="8:17" x14ac:dyDescent="0.35">
      <c r="H1072" s="8"/>
      <c r="I1072" s="8"/>
      <c r="J1072" s="8"/>
      <c r="K1072" s="8"/>
      <c r="L1072" s="8"/>
      <c r="M1072" s="8"/>
      <c r="N1072" s="8"/>
      <c r="O1072" s="8"/>
      <c r="P1072" s="8"/>
      <c r="Q1072" s="8"/>
    </row>
    <row r="1073" spans="8:17" x14ac:dyDescent="0.35">
      <c r="H1073" s="8"/>
      <c r="I1073" s="8"/>
      <c r="J1073" s="8"/>
      <c r="K1073" s="8"/>
      <c r="L1073" s="8"/>
      <c r="M1073" s="8"/>
      <c r="N1073" s="8"/>
      <c r="O1073" s="8"/>
      <c r="P1073" s="8"/>
      <c r="Q1073" s="8"/>
    </row>
    <row r="1074" spans="8:17" x14ac:dyDescent="0.35">
      <c r="H1074" s="8"/>
      <c r="I1074" s="8"/>
      <c r="J1074" s="8"/>
      <c r="K1074" s="8"/>
      <c r="L1074" s="8"/>
      <c r="M1074" s="8"/>
      <c r="N1074" s="8"/>
      <c r="O1074" s="8"/>
      <c r="P1074" s="8"/>
      <c r="Q1074" s="8"/>
    </row>
    <row r="1075" spans="8:17" x14ac:dyDescent="0.35">
      <c r="H1075" s="8"/>
      <c r="I1075" s="8"/>
      <c r="J1075" s="8"/>
      <c r="K1075" s="8"/>
      <c r="L1075" s="8"/>
      <c r="M1075" s="8"/>
      <c r="N1075" s="8"/>
      <c r="O1075" s="8"/>
      <c r="P1075" s="8"/>
      <c r="Q1075" s="8"/>
    </row>
    <row r="1076" spans="8:17" x14ac:dyDescent="0.35">
      <c r="H1076" s="8"/>
      <c r="I1076" s="8"/>
      <c r="J1076" s="8"/>
      <c r="K1076" s="8"/>
      <c r="L1076" s="8"/>
      <c r="M1076" s="8"/>
      <c r="N1076" s="8"/>
      <c r="O1076" s="8"/>
      <c r="P1076" s="8"/>
      <c r="Q1076" s="8"/>
    </row>
    <row r="1077" spans="8:17" x14ac:dyDescent="0.35">
      <c r="H1077" s="8"/>
      <c r="I1077" s="8"/>
      <c r="J1077" s="8"/>
      <c r="K1077" s="8"/>
      <c r="L1077" s="8"/>
      <c r="M1077" s="8"/>
      <c r="N1077" s="8"/>
      <c r="O1077" s="8"/>
      <c r="P1077" s="8"/>
      <c r="Q1077" s="8"/>
    </row>
    <row r="1078" spans="8:17" x14ac:dyDescent="0.35">
      <c r="H1078" s="8"/>
      <c r="I1078" s="8"/>
      <c r="J1078" s="8"/>
      <c r="K1078" s="8"/>
      <c r="L1078" s="8"/>
      <c r="M1078" s="8"/>
      <c r="N1078" s="8"/>
      <c r="O1078" s="8"/>
      <c r="P1078" s="8"/>
      <c r="Q1078" s="8"/>
    </row>
    <row r="1079" spans="8:17" x14ac:dyDescent="0.35">
      <c r="H1079" s="8"/>
      <c r="I1079" s="8"/>
      <c r="J1079" s="8"/>
      <c r="K1079" s="8"/>
      <c r="L1079" s="8"/>
      <c r="M1079" s="8"/>
      <c r="N1079" s="8"/>
      <c r="O1079" s="8"/>
      <c r="P1079" s="8"/>
      <c r="Q1079" s="8"/>
    </row>
    <row r="1080" spans="8:17" x14ac:dyDescent="0.35">
      <c r="H1080" s="8"/>
      <c r="I1080" s="8"/>
      <c r="J1080" s="8"/>
      <c r="K1080" s="8"/>
      <c r="L1080" s="8"/>
      <c r="M1080" s="8"/>
      <c r="N1080" s="8"/>
      <c r="O1080" s="8"/>
      <c r="P1080" s="8"/>
      <c r="Q1080" s="8"/>
    </row>
    <row r="1081" spans="8:17" x14ac:dyDescent="0.35">
      <c r="H1081" s="8"/>
      <c r="I1081" s="8"/>
      <c r="J1081" s="8"/>
      <c r="K1081" s="8"/>
      <c r="L1081" s="8"/>
      <c r="M1081" s="8"/>
      <c r="N1081" s="8"/>
      <c r="O1081" s="8"/>
      <c r="P1081" s="8"/>
      <c r="Q1081" s="8"/>
    </row>
    <row r="1082" spans="8:17" x14ac:dyDescent="0.35">
      <c r="H1082" s="8"/>
      <c r="I1082" s="8"/>
      <c r="J1082" s="8"/>
      <c r="K1082" s="8"/>
      <c r="L1082" s="8"/>
      <c r="M1082" s="8"/>
      <c r="N1082" s="8"/>
      <c r="O1082" s="8"/>
      <c r="P1082" s="8"/>
      <c r="Q1082" s="8"/>
    </row>
    <row r="1083" spans="8:17" x14ac:dyDescent="0.35">
      <c r="H1083" s="8"/>
      <c r="I1083" s="8"/>
      <c r="J1083" s="8"/>
      <c r="K1083" s="8"/>
      <c r="L1083" s="8"/>
      <c r="M1083" s="8"/>
      <c r="N1083" s="8"/>
      <c r="O1083" s="8"/>
      <c r="P1083" s="8"/>
      <c r="Q1083" s="8"/>
    </row>
    <row r="1084" spans="8:17" x14ac:dyDescent="0.35">
      <c r="H1084" s="8"/>
      <c r="I1084" s="8"/>
      <c r="J1084" s="8"/>
      <c r="K1084" s="8"/>
      <c r="L1084" s="8"/>
      <c r="M1084" s="8"/>
      <c r="N1084" s="8"/>
      <c r="O1084" s="8"/>
      <c r="P1084" s="8"/>
      <c r="Q1084" s="8"/>
    </row>
    <row r="1085" spans="8:17" x14ac:dyDescent="0.35">
      <c r="H1085" s="8"/>
      <c r="I1085" s="8"/>
      <c r="J1085" s="8"/>
      <c r="K1085" s="8"/>
      <c r="L1085" s="8"/>
      <c r="M1085" s="8"/>
      <c r="N1085" s="8"/>
      <c r="O1085" s="8"/>
      <c r="P1085" s="8"/>
      <c r="Q1085" s="8"/>
    </row>
    <row r="1086" spans="8:17" x14ac:dyDescent="0.35">
      <c r="H1086" s="8"/>
      <c r="I1086" s="8"/>
      <c r="J1086" s="8"/>
      <c r="K1086" s="8"/>
      <c r="L1086" s="8"/>
      <c r="M1086" s="8"/>
      <c r="N1086" s="8"/>
      <c r="O1086" s="8"/>
      <c r="P1086" s="8"/>
      <c r="Q1086" s="8"/>
    </row>
    <row r="1087" spans="8:17" x14ac:dyDescent="0.35">
      <c r="H1087" s="8"/>
      <c r="I1087" s="8"/>
      <c r="J1087" s="8"/>
      <c r="K1087" s="8"/>
      <c r="L1087" s="8"/>
      <c r="M1087" s="8"/>
      <c r="N1087" s="8"/>
      <c r="O1087" s="8"/>
      <c r="P1087" s="8"/>
      <c r="Q1087" s="8"/>
    </row>
    <row r="1088" spans="8:17" x14ac:dyDescent="0.35">
      <c r="H1088" s="8"/>
      <c r="I1088" s="8"/>
      <c r="J1088" s="8"/>
      <c r="K1088" s="8"/>
      <c r="L1088" s="8"/>
      <c r="M1088" s="8"/>
      <c r="N1088" s="8"/>
      <c r="O1088" s="8"/>
      <c r="P1088" s="8"/>
      <c r="Q1088" s="8"/>
    </row>
    <row r="1089" spans="8:17" x14ac:dyDescent="0.35">
      <c r="H1089" s="8"/>
      <c r="I1089" s="8"/>
      <c r="J1089" s="8"/>
      <c r="K1089" s="8"/>
      <c r="L1089" s="8"/>
      <c r="M1089" s="8"/>
      <c r="N1089" s="8"/>
      <c r="O1089" s="8"/>
      <c r="P1089" s="8"/>
      <c r="Q1089" s="8"/>
    </row>
    <row r="1090" spans="8:17" x14ac:dyDescent="0.35">
      <c r="H1090" s="8"/>
      <c r="I1090" s="8"/>
      <c r="J1090" s="8"/>
      <c r="K1090" s="8"/>
      <c r="L1090" s="8"/>
      <c r="M1090" s="8"/>
      <c r="N1090" s="8"/>
      <c r="O1090" s="8"/>
      <c r="P1090" s="8"/>
      <c r="Q1090" s="8"/>
    </row>
    <row r="1091" spans="8:17" x14ac:dyDescent="0.35">
      <c r="H1091" s="8"/>
      <c r="I1091" s="8"/>
      <c r="J1091" s="8"/>
      <c r="K1091" s="8"/>
      <c r="L1091" s="8"/>
      <c r="M1091" s="8"/>
      <c r="N1091" s="8"/>
      <c r="O1091" s="8"/>
      <c r="P1091" s="8"/>
      <c r="Q1091" s="8"/>
    </row>
    <row r="1092" spans="8:17" x14ac:dyDescent="0.35">
      <c r="H1092" s="8"/>
      <c r="I1092" s="8"/>
      <c r="J1092" s="8"/>
      <c r="K1092" s="8"/>
      <c r="L1092" s="8"/>
      <c r="M1092" s="8"/>
      <c r="N1092" s="8"/>
      <c r="O1092" s="8"/>
      <c r="P1092" s="8"/>
      <c r="Q1092" s="8"/>
    </row>
    <row r="1093" spans="8:17" x14ac:dyDescent="0.35">
      <c r="H1093" s="8"/>
      <c r="I1093" s="8"/>
      <c r="J1093" s="8"/>
      <c r="K1093" s="8"/>
      <c r="L1093" s="8"/>
      <c r="M1093" s="8"/>
      <c r="N1093" s="8"/>
      <c r="O1093" s="8"/>
      <c r="P1093" s="8"/>
      <c r="Q1093" s="8"/>
    </row>
    <row r="1094" spans="8:17" x14ac:dyDescent="0.35">
      <c r="H1094" s="8"/>
      <c r="I1094" s="8"/>
      <c r="J1094" s="8"/>
      <c r="K1094" s="8"/>
      <c r="L1094" s="8"/>
      <c r="M1094" s="8"/>
      <c r="N1094" s="8"/>
      <c r="O1094" s="8"/>
      <c r="P1094" s="8"/>
      <c r="Q1094" s="8"/>
    </row>
    <row r="1095" spans="8:17" x14ac:dyDescent="0.35">
      <c r="H1095" s="8"/>
      <c r="I1095" s="8"/>
      <c r="J1095" s="8"/>
      <c r="K1095" s="8"/>
      <c r="L1095" s="8"/>
      <c r="M1095" s="8"/>
      <c r="N1095" s="8"/>
      <c r="O1095" s="8"/>
      <c r="P1095" s="8"/>
      <c r="Q1095" s="8"/>
    </row>
    <row r="1096" spans="8:17" x14ac:dyDescent="0.35">
      <c r="H1096" s="8"/>
      <c r="I1096" s="8"/>
      <c r="J1096" s="8"/>
      <c r="K1096" s="8"/>
      <c r="L1096" s="8"/>
      <c r="M1096" s="8"/>
      <c r="N1096" s="8"/>
      <c r="O1096" s="8"/>
      <c r="P1096" s="8"/>
      <c r="Q1096" s="8"/>
    </row>
    <row r="1097" spans="8:17" x14ac:dyDescent="0.35">
      <c r="H1097" s="8"/>
      <c r="I1097" s="8"/>
      <c r="J1097" s="8"/>
      <c r="K1097" s="8"/>
      <c r="L1097" s="8"/>
      <c r="M1097" s="8"/>
      <c r="N1097" s="8"/>
      <c r="O1097" s="8"/>
      <c r="P1097" s="8"/>
      <c r="Q1097" s="8"/>
    </row>
    <row r="1098" spans="8:17" x14ac:dyDescent="0.35">
      <c r="H1098" s="8"/>
      <c r="I1098" s="8"/>
      <c r="J1098" s="8"/>
      <c r="K1098" s="8"/>
      <c r="L1098" s="8"/>
      <c r="M1098" s="8"/>
      <c r="N1098" s="8"/>
      <c r="O1098" s="8"/>
      <c r="P1098" s="8"/>
      <c r="Q1098" s="8"/>
    </row>
    <row r="1099" spans="8:17" x14ac:dyDescent="0.35">
      <c r="H1099" s="8"/>
      <c r="I1099" s="8"/>
      <c r="J1099" s="8"/>
      <c r="K1099" s="8"/>
      <c r="L1099" s="8"/>
      <c r="M1099" s="8"/>
      <c r="N1099" s="8"/>
      <c r="O1099" s="8"/>
      <c r="P1099" s="8"/>
      <c r="Q1099" s="8"/>
    </row>
    <row r="1100" spans="8:17" x14ac:dyDescent="0.35">
      <c r="H1100" s="8"/>
      <c r="I1100" s="8"/>
      <c r="J1100" s="8"/>
      <c r="K1100" s="8"/>
      <c r="L1100" s="8"/>
      <c r="M1100" s="8"/>
      <c r="N1100" s="8"/>
      <c r="O1100" s="8"/>
      <c r="P1100" s="8"/>
      <c r="Q1100" s="8"/>
    </row>
    <row r="1101" spans="8:17" x14ac:dyDescent="0.35">
      <c r="H1101" s="8"/>
      <c r="I1101" s="8"/>
      <c r="J1101" s="8"/>
      <c r="K1101" s="8"/>
      <c r="L1101" s="8"/>
      <c r="M1101" s="8"/>
      <c r="N1101" s="8"/>
      <c r="O1101" s="8"/>
      <c r="P1101" s="8"/>
      <c r="Q1101" s="8"/>
    </row>
    <row r="1102" spans="8:17" x14ac:dyDescent="0.35">
      <c r="H1102" s="8"/>
      <c r="I1102" s="8"/>
      <c r="J1102" s="8"/>
      <c r="K1102" s="8"/>
      <c r="L1102" s="8"/>
      <c r="M1102" s="8"/>
      <c r="N1102" s="8"/>
      <c r="O1102" s="8"/>
      <c r="P1102" s="8"/>
      <c r="Q1102" s="8"/>
    </row>
    <row r="1103" spans="8:17" x14ac:dyDescent="0.35">
      <c r="H1103" s="8"/>
      <c r="I1103" s="8"/>
      <c r="J1103" s="8"/>
      <c r="K1103" s="8"/>
      <c r="L1103" s="8"/>
      <c r="M1103" s="8"/>
      <c r="N1103" s="8"/>
      <c r="O1103" s="8"/>
      <c r="P1103" s="8"/>
      <c r="Q1103" s="8"/>
    </row>
    <row r="1104" spans="8:17" x14ac:dyDescent="0.35">
      <c r="H1104" s="8"/>
      <c r="I1104" s="8"/>
      <c r="J1104" s="8"/>
      <c r="K1104" s="8"/>
      <c r="L1104" s="8"/>
      <c r="M1104" s="8"/>
      <c r="N1104" s="8"/>
      <c r="O1104" s="8"/>
      <c r="P1104" s="8"/>
      <c r="Q1104" s="8"/>
    </row>
    <row r="1105" spans="8:17" x14ac:dyDescent="0.35">
      <c r="H1105" s="8"/>
      <c r="I1105" s="8"/>
      <c r="J1105" s="8"/>
      <c r="K1105" s="8"/>
      <c r="L1105" s="8"/>
      <c r="M1105" s="8"/>
      <c r="N1105" s="8"/>
      <c r="O1105" s="8"/>
      <c r="P1105" s="8"/>
      <c r="Q1105" s="8"/>
    </row>
    <row r="1106" spans="8:17" x14ac:dyDescent="0.35">
      <c r="H1106" s="8"/>
      <c r="I1106" s="8"/>
      <c r="J1106" s="8"/>
      <c r="K1106" s="8"/>
      <c r="L1106" s="8"/>
      <c r="M1106" s="8"/>
      <c r="N1106" s="8"/>
      <c r="O1106" s="8"/>
      <c r="P1106" s="8"/>
      <c r="Q1106" s="8"/>
    </row>
    <row r="1107" spans="8:17" x14ac:dyDescent="0.35">
      <c r="H1107" s="8"/>
      <c r="I1107" s="8"/>
      <c r="J1107" s="8"/>
      <c r="K1107" s="8"/>
      <c r="L1107" s="8"/>
      <c r="M1107" s="8"/>
      <c r="N1107" s="8"/>
      <c r="O1107" s="8"/>
      <c r="P1107" s="8"/>
      <c r="Q1107" s="8"/>
    </row>
    <row r="1108" spans="8:17" x14ac:dyDescent="0.35">
      <c r="H1108" s="8"/>
      <c r="I1108" s="8"/>
      <c r="J1108" s="8"/>
      <c r="K1108" s="8"/>
      <c r="L1108" s="8"/>
      <c r="M1108" s="8"/>
      <c r="N1108" s="8"/>
      <c r="O1108" s="8"/>
      <c r="P1108" s="8"/>
      <c r="Q1108" s="8"/>
    </row>
    <row r="1109" spans="8:17" x14ac:dyDescent="0.35">
      <c r="H1109" s="8"/>
      <c r="I1109" s="8"/>
      <c r="J1109" s="8"/>
      <c r="K1109" s="8"/>
      <c r="L1109" s="8"/>
      <c r="M1109" s="8"/>
      <c r="N1109" s="8"/>
      <c r="O1109" s="8"/>
      <c r="P1109" s="8"/>
      <c r="Q1109" s="8"/>
    </row>
    <row r="1110" spans="8:17" x14ac:dyDescent="0.35">
      <c r="H1110" s="8"/>
      <c r="I1110" s="8"/>
      <c r="J1110" s="8"/>
      <c r="K1110" s="8"/>
      <c r="L1110" s="8"/>
      <c r="M1110" s="8"/>
      <c r="N1110" s="8"/>
      <c r="O1110" s="8"/>
      <c r="P1110" s="8"/>
      <c r="Q1110" s="8"/>
    </row>
    <row r="1111" spans="8:17" x14ac:dyDescent="0.35">
      <c r="H1111" s="8"/>
      <c r="I1111" s="8"/>
      <c r="J1111" s="8"/>
      <c r="K1111" s="8"/>
      <c r="L1111" s="8"/>
      <c r="M1111" s="8"/>
      <c r="N1111" s="8"/>
      <c r="O1111" s="8"/>
      <c r="P1111" s="8"/>
      <c r="Q1111" s="8"/>
    </row>
    <row r="1112" spans="8:17" x14ac:dyDescent="0.35">
      <c r="H1112" s="8"/>
      <c r="I1112" s="8"/>
      <c r="J1112" s="8"/>
      <c r="K1112" s="8"/>
      <c r="L1112" s="8"/>
      <c r="M1112" s="8"/>
      <c r="N1112" s="8"/>
      <c r="O1112" s="8"/>
      <c r="P1112" s="8"/>
      <c r="Q1112" s="8"/>
    </row>
    <row r="1113" spans="8:17" x14ac:dyDescent="0.35">
      <c r="H1113" s="8"/>
      <c r="I1113" s="8"/>
      <c r="J1113" s="8"/>
      <c r="K1113" s="8"/>
      <c r="L1113" s="8"/>
      <c r="M1113" s="8"/>
      <c r="N1113" s="8"/>
      <c r="O1113" s="8"/>
      <c r="P1113" s="8"/>
      <c r="Q1113" s="8"/>
    </row>
    <row r="1114" spans="8:17" x14ac:dyDescent="0.35">
      <c r="H1114" s="8"/>
      <c r="I1114" s="8"/>
      <c r="J1114" s="8"/>
      <c r="K1114" s="8"/>
      <c r="L1114" s="8"/>
      <c r="M1114" s="8"/>
      <c r="N1114" s="8"/>
      <c r="O1114" s="8"/>
      <c r="P1114" s="8"/>
      <c r="Q1114" s="8"/>
    </row>
    <row r="1115" spans="8:17" x14ac:dyDescent="0.35">
      <c r="H1115" s="8"/>
      <c r="I1115" s="8"/>
      <c r="J1115" s="8"/>
      <c r="K1115" s="8"/>
      <c r="L1115" s="8"/>
      <c r="M1115" s="8"/>
      <c r="N1115" s="8"/>
      <c r="O1115" s="8"/>
      <c r="P1115" s="8"/>
      <c r="Q1115" s="8"/>
    </row>
    <row r="1116" spans="8:17" x14ac:dyDescent="0.35">
      <c r="H1116" s="8"/>
      <c r="I1116" s="8"/>
      <c r="J1116" s="8"/>
      <c r="K1116" s="8"/>
      <c r="L1116" s="8"/>
      <c r="M1116" s="8"/>
      <c r="N1116" s="8"/>
      <c r="O1116" s="8"/>
      <c r="P1116" s="8"/>
      <c r="Q1116" s="8"/>
    </row>
    <row r="1117" spans="8:17" x14ac:dyDescent="0.35">
      <c r="H1117" s="8"/>
      <c r="I1117" s="8"/>
      <c r="J1117" s="8"/>
      <c r="K1117" s="8"/>
      <c r="L1117" s="8"/>
      <c r="M1117" s="8"/>
      <c r="N1117" s="8"/>
      <c r="O1117" s="8"/>
      <c r="P1117" s="8"/>
      <c r="Q1117" s="8"/>
    </row>
    <row r="1118" spans="8:17" x14ac:dyDescent="0.35">
      <c r="H1118" s="8"/>
      <c r="I1118" s="8"/>
      <c r="J1118" s="8"/>
      <c r="K1118" s="8"/>
      <c r="L1118" s="8"/>
      <c r="M1118" s="8"/>
      <c r="N1118" s="8"/>
      <c r="O1118" s="8"/>
      <c r="P1118" s="8"/>
      <c r="Q1118" s="8"/>
    </row>
    <row r="1119" spans="8:17" x14ac:dyDescent="0.35">
      <c r="H1119" s="8"/>
      <c r="I1119" s="8"/>
      <c r="J1119" s="8"/>
      <c r="K1119" s="8"/>
      <c r="L1119" s="8"/>
      <c r="M1119" s="8"/>
      <c r="N1119" s="8"/>
      <c r="O1119" s="8"/>
      <c r="P1119" s="8"/>
      <c r="Q1119" s="8"/>
    </row>
    <row r="1120" spans="8:17" x14ac:dyDescent="0.35">
      <c r="H1120" s="8"/>
      <c r="I1120" s="8"/>
      <c r="J1120" s="8"/>
      <c r="K1120" s="8"/>
      <c r="L1120" s="8"/>
      <c r="M1120" s="8"/>
      <c r="N1120" s="8"/>
      <c r="O1120" s="8"/>
      <c r="P1120" s="8"/>
      <c r="Q1120" s="8"/>
    </row>
    <row r="1121" spans="8:17" x14ac:dyDescent="0.35">
      <c r="H1121" s="8"/>
      <c r="I1121" s="8"/>
      <c r="J1121" s="8"/>
      <c r="K1121" s="8"/>
      <c r="L1121" s="8"/>
      <c r="M1121" s="8"/>
      <c r="N1121" s="8"/>
      <c r="O1121" s="8"/>
      <c r="P1121" s="8"/>
      <c r="Q1121" s="8"/>
    </row>
    <row r="1122" spans="8:17" x14ac:dyDescent="0.35">
      <c r="H1122" s="8"/>
      <c r="I1122" s="8"/>
      <c r="J1122" s="8"/>
      <c r="K1122" s="8"/>
      <c r="L1122" s="8"/>
      <c r="M1122" s="8"/>
      <c r="N1122" s="8"/>
      <c r="O1122" s="8"/>
      <c r="P1122" s="8"/>
      <c r="Q1122" s="8"/>
    </row>
    <row r="1123" spans="8:17" x14ac:dyDescent="0.35">
      <c r="H1123" s="8"/>
      <c r="I1123" s="8"/>
      <c r="J1123" s="8"/>
      <c r="K1123" s="8"/>
      <c r="L1123" s="8"/>
      <c r="M1123" s="8"/>
      <c r="N1123" s="8"/>
      <c r="O1123" s="8"/>
      <c r="P1123" s="8"/>
      <c r="Q1123" s="8"/>
    </row>
    <row r="1124" spans="8:17" x14ac:dyDescent="0.35">
      <c r="H1124" s="8"/>
      <c r="I1124" s="8"/>
      <c r="J1124" s="8"/>
      <c r="K1124" s="8"/>
      <c r="L1124" s="8"/>
      <c r="M1124" s="8"/>
      <c r="N1124" s="8"/>
      <c r="O1124" s="8"/>
      <c r="P1124" s="8"/>
      <c r="Q1124" s="8"/>
    </row>
    <row r="1125" spans="8:17" x14ac:dyDescent="0.35">
      <c r="H1125" s="8"/>
      <c r="I1125" s="8"/>
      <c r="J1125" s="8"/>
      <c r="K1125" s="8"/>
      <c r="L1125" s="8"/>
      <c r="M1125" s="8"/>
      <c r="N1125" s="8"/>
      <c r="O1125" s="8"/>
      <c r="P1125" s="8"/>
      <c r="Q1125" s="8"/>
    </row>
    <row r="1126" spans="8:17" x14ac:dyDescent="0.35">
      <c r="H1126" s="8"/>
      <c r="I1126" s="8"/>
      <c r="J1126" s="8"/>
      <c r="K1126" s="8"/>
      <c r="L1126" s="8"/>
      <c r="M1126" s="8"/>
      <c r="N1126" s="8"/>
      <c r="O1126" s="8"/>
      <c r="P1126" s="8"/>
      <c r="Q1126" s="8"/>
    </row>
    <row r="1127" spans="8:17" x14ac:dyDescent="0.35">
      <c r="H1127" s="8"/>
      <c r="I1127" s="8"/>
      <c r="J1127" s="8"/>
      <c r="K1127" s="8"/>
      <c r="L1127" s="8"/>
      <c r="M1127" s="8"/>
      <c r="N1127" s="8"/>
      <c r="O1127" s="8"/>
      <c r="P1127" s="8"/>
      <c r="Q1127" s="8"/>
    </row>
    <row r="1128" spans="8:17" x14ac:dyDescent="0.35">
      <c r="H1128" s="8"/>
      <c r="I1128" s="8"/>
      <c r="J1128" s="8"/>
      <c r="K1128" s="8"/>
      <c r="L1128" s="8"/>
      <c r="M1128" s="8"/>
      <c r="N1128" s="8"/>
      <c r="O1128" s="8"/>
      <c r="P1128" s="8"/>
      <c r="Q1128" s="8"/>
    </row>
    <row r="1129" spans="8:17" x14ac:dyDescent="0.35">
      <c r="H1129" s="8"/>
      <c r="I1129" s="8"/>
      <c r="J1129" s="8"/>
      <c r="K1129" s="8"/>
      <c r="L1129" s="8"/>
      <c r="M1129" s="8"/>
      <c r="N1129" s="8"/>
      <c r="O1129" s="8"/>
      <c r="P1129" s="8"/>
      <c r="Q1129" s="8"/>
    </row>
    <row r="1130" spans="8:17" x14ac:dyDescent="0.35">
      <c r="H1130" s="8"/>
      <c r="I1130" s="8"/>
      <c r="J1130" s="8"/>
      <c r="K1130" s="8"/>
      <c r="L1130" s="8"/>
      <c r="M1130" s="8"/>
      <c r="N1130" s="8"/>
      <c r="O1130" s="8"/>
      <c r="P1130" s="8"/>
      <c r="Q1130" s="8"/>
    </row>
    <row r="1131" spans="8:17" x14ac:dyDescent="0.35">
      <c r="H1131" s="8"/>
      <c r="I1131" s="8"/>
      <c r="J1131" s="8"/>
      <c r="K1131" s="8"/>
      <c r="L1131" s="8"/>
      <c r="M1131" s="8"/>
      <c r="N1131" s="8"/>
      <c r="O1131" s="8"/>
      <c r="P1131" s="8"/>
      <c r="Q1131" s="8"/>
    </row>
    <row r="1132" spans="8:17" x14ac:dyDescent="0.35">
      <c r="H1132" s="8"/>
      <c r="I1132" s="8"/>
      <c r="J1132" s="8"/>
      <c r="K1132" s="8"/>
      <c r="L1132" s="8"/>
      <c r="M1132" s="8"/>
      <c r="N1132" s="8"/>
      <c r="O1132" s="8"/>
      <c r="P1132" s="8"/>
      <c r="Q1132" s="8"/>
    </row>
    <row r="1133" spans="8:17" x14ac:dyDescent="0.35">
      <c r="H1133" s="8"/>
      <c r="I1133" s="8"/>
      <c r="J1133" s="8"/>
      <c r="K1133" s="8"/>
      <c r="L1133" s="8"/>
      <c r="M1133" s="8"/>
      <c r="N1133" s="8"/>
      <c r="O1133" s="8"/>
      <c r="P1133" s="8"/>
      <c r="Q1133" s="8"/>
    </row>
    <row r="1134" spans="8:17" x14ac:dyDescent="0.35">
      <c r="H1134" s="8"/>
      <c r="I1134" s="8"/>
      <c r="J1134" s="8"/>
      <c r="K1134" s="8"/>
      <c r="L1134" s="8"/>
      <c r="M1134" s="8"/>
      <c r="N1134" s="8"/>
      <c r="O1134" s="8"/>
      <c r="P1134" s="8"/>
      <c r="Q1134" s="8"/>
    </row>
    <row r="1135" spans="8:17" x14ac:dyDescent="0.35">
      <c r="H1135" s="8"/>
      <c r="I1135" s="8"/>
      <c r="J1135" s="8"/>
      <c r="K1135" s="8"/>
      <c r="L1135" s="8"/>
      <c r="M1135" s="8"/>
      <c r="N1135" s="8"/>
      <c r="O1135" s="8"/>
      <c r="P1135" s="8"/>
      <c r="Q1135" s="8"/>
    </row>
    <row r="1136" spans="8:17" x14ac:dyDescent="0.35">
      <c r="H1136" s="8"/>
      <c r="I1136" s="8"/>
      <c r="J1136" s="8"/>
      <c r="K1136" s="8"/>
      <c r="L1136" s="8"/>
      <c r="M1136" s="8"/>
      <c r="N1136" s="8"/>
      <c r="O1136" s="8"/>
      <c r="P1136" s="8"/>
      <c r="Q1136" s="8"/>
    </row>
    <row r="1137" spans="8:17" x14ac:dyDescent="0.35">
      <c r="H1137" s="8"/>
      <c r="I1137" s="8"/>
      <c r="J1137" s="8"/>
      <c r="K1137" s="8"/>
      <c r="L1137" s="8"/>
      <c r="M1137" s="8"/>
      <c r="N1137" s="8"/>
      <c r="O1137" s="8"/>
      <c r="P1137" s="8"/>
      <c r="Q1137" s="8"/>
    </row>
    <row r="1138" spans="8:17" x14ac:dyDescent="0.35">
      <c r="H1138" s="8"/>
      <c r="I1138" s="8"/>
      <c r="J1138" s="8"/>
      <c r="K1138" s="8"/>
      <c r="L1138" s="8"/>
      <c r="M1138" s="8"/>
      <c r="N1138" s="8"/>
      <c r="O1138" s="8"/>
      <c r="P1138" s="8"/>
      <c r="Q1138" s="8"/>
    </row>
    <row r="1139" spans="8:17" x14ac:dyDescent="0.35">
      <c r="H1139" s="8"/>
      <c r="I1139" s="8"/>
      <c r="J1139" s="8"/>
      <c r="K1139" s="8"/>
      <c r="L1139" s="8"/>
      <c r="M1139" s="8"/>
      <c r="N1139" s="8"/>
      <c r="O1139" s="8"/>
      <c r="P1139" s="8"/>
      <c r="Q1139" s="8"/>
    </row>
    <row r="1140" spans="8:17" x14ac:dyDescent="0.35">
      <c r="H1140" s="8"/>
      <c r="I1140" s="8"/>
      <c r="J1140" s="8"/>
      <c r="K1140" s="8"/>
      <c r="L1140" s="8"/>
      <c r="M1140" s="8"/>
      <c r="N1140" s="8"/>
      <c r="O1140" s="8"/>
      <c r="P1140" s="8"/>
      <c r="Q1140" s="8"/>
    </row>
    <row r="1141" spans="8:17" x14ac:dyDescent="0.35">
      <c r="H1141" s="8"/>
      <c r="I1141" s="8"/>
      <c r="J1141" s="8"/>
      <c r="K1141" s="8"/>
      <c r="L1141" s="8"/>
      <c r="M1141" s="8"/>
      <c r="N1141" s="8"/>
      <c r="O1141" s="8"/>
      <c r="P1141" s="8"/>
      <c r="Q1141" s="8"/>
    </row>
    <row r="1142" spans="8:17" x14ac:dyDescent="0.35">
      <c r="H1142" s="8"/>
      <c r="I1142" s="8"/>
      <c r="J1142" s="8"/>
      <c r="K1142" s="8"/>
      <c r="L1142" s="8"/>
      <c r="M1142" s="8"/>
      <c r="N1142" s="8"/>
      <c r="O1142" s="8"/>
      <c r="P1142" s="8"/>
      <c r="Q1142" s="8"/>
    </row>
    <row r="1143" spans="8:17" x14ac:dyDescent="0.35">
      <c r="H1143" s="8"/>
      <c r="I1143" s="8"/>
      <c r="J1143" s="8"/>
      <c r="K1143" s="8"/>
      <c r="L1143" s="8"/>
      <c r="M1143" s="8"/>
      <c r="N1143" s="8"/>
      <c r="O1143" s="8"/>
      <c r="P1143" s="8"/>
      <c r="Q1143" s="8"/>
    </row>
    <row r="1144" spans="8:17" x14ac:dyDescent="0.35">
      <c r="H1144" s="8"/>
      <c r="I1144" s="8"/>
      <c r="J1144" s="8"/>
      <c r="K1144" s="8"/>
      <c r="L1144" s="8"/>
      <c r="M1144" s="8"/>
      <c r="N1144" s="8"/>
      <c r="O1144" s="8"/>
      <c r="P1144" s="8"/>
      <c r="Q1144" s="8"/>
    </row>
    <row r="1145" spans="8:17" x14ac:dyDescent="0.35">
      <c r="H1145" s="8"/>
      <c r="I1145" s="8"/>
      <c r="J1145" s="8"/>
      <c r="K1145" s="8"/>
      <c r="L1145" s="8"/>
      <c r="M1145" s="8"/>
      <c r="N1145" s="8"/>
      <c r="O1145" s="8"/>
      <c r="P1145" s="8"/>
      <c r="Q1145" s="8"/>
    </row>
    <row r="1146" spans="8:17" x14ac:dyDescent="0.35">
      <c r="H1146" s="8"/>
      <c r="I1146" s="8"/>
      <c r="J1146" s="8"/>
      <c r="K1146" s="8"/>
      <c r="L1146" s="8"/>
      <c r="M1146" s="8"/>
      <c r="N1146" s="8"/>
      <c r="O1146" s="8"/>
      <c r="P1146" s="8"/>
      <c r="Q1146" s="8"/>
    </row>
    <row r="1147" spans="8:17" x14ac:dyDescent="0.35">
      <c r="H1147" s="8"/>
      <c r="I1147" s="8"/>
      <c r="J1147" s="8"/>
      <c r="K1147" s="8"/>
      <c r="L1147" s="8"/>
      <c r="M1147" s="8"/>
      <c r="N1147" s="8"/>
      <c r="O1147" s="8"/>
      <c r="P1147" s="8"/>
      <c r="Q1147" s="8"/>
    </row>
    <row r="1148" spans="8:17" x14ac:dyDescent="0.35">
      <c r="H1148" s="8"/>
      <c r="I1148" s="8"/>
      <c r="J1148" s="8"/>
      <c r="K1148" s="8"/>
      <c r="L1148" s="8"/>
      <c r="M1148" s="8"/>
      <c r="N1148" s="8"/>
      <c r="O1148" s="8"/>
      <c r="P1148" s="8"/>
      <c r="Q1148" s="8"/>
    </row>
    <row r="1149" spans="8:17" x14ac:dyDescent="0.35">
      <c r="H1149" s="8"/>
      <c r="I1149" s="8"/>
      <c r="J1149" s="8"/>
      <c r="K1149" s="8"/>
      <c r="L1149" s="8"/>
      <c r="M1149" s="8"/>
      <c r="N1149" s="8"/>
      <c r="O1149" s="8"/>
      <c r="P1149" s="8"/>
      <c r="Q1149" s="8"/>
    </row>
    <row r="1150" spans="8:17" x14ac:dyDescent="0.35">
      <c r="H1150" s="8"/>
      <c r="I1150" s="8"/>
      <c r="J1150" s="8"/>
      <c r="K1150" s="8"/>
      <c r="L1150" s="8"/>
      <c r="M1150" s="8"/>
      <c r="N1150" s="8"/>
      <c r="O1150" s="8"/>
      <c r="P1150" s="8"/>
      <c r="Q1150" s="8"/>
    </row>
    <row r="1151" spans="8:17" x14ac:dyDescent="0.35">
      <c r="H1151" s="8"/>
      <c r="I1151" s="8"/>
      <c r="J1151" s="8"/>
      <c r="K1151" s="8"/>
      <c r="L1151" s="8"/>
      <c r="M1151" s="8"/>
      <c r="N1151" s="8"/>
      <c r="O1151" s="8"/>
      <c r="P1151" s="8"/>
      <c r="Q1151" s="8"/>
    </row>
    <row r="1152" spans="8:17" x14ac:dyDescent="0.35">
      <c r="H1152" s="8"/>
      <c r="I1152" s="8"/>
      <c r="J1152" s="8"/>
      <c r="K1152" s="8"/>
      <c r="L1152" s="8"/>
      <c r="M1152" s="8"/>
      <c r="N1152" s="8"/>
      <c r="O1152" s="8"/>
      <c r="P1152" s="8"/>
      <c r="Q1152" s="8"/>
    </row>
    <row r="1153" spans="8:17" x14ac:dyDescent="0.35">
      <c r="H1153" s="8"/>
      <c r="I1153" s="8"/>
      <c r="J1153" s="8"/>
      <c r="K1153" s="8"/>
      <c r="L1153" s="8"/>
      <c r="M1153" s="8"/>
      <c r="N1153" s="8"/>
      <c r="O1153" s="8"/>
      <c r="P1153" s="8"/>
      <c r="Q1153" s="8"/>
    </row>
    <row r="1154" spans="8:17" x14ac:dyDescent="0.35">
      <c r="H1154" s="8"/>
      <c r="I1154" s="8"/>
      <c r="J1154" s="8"/>
      <c r="K1154" s="8"/>
      <c r="L1154" s="8"/>
      <c r="M1154" s="8"/>
      <c r="N1154" s="8"/>
      <c r="O1154" s="8"/>
      <c r="P1154" s="8"/>
      <c r="Q1154" s="8"/>
    </row>
    <row r="1155" spans="8:17" x14ac:dyDescent="0.35">
      <c r="H1155" s="8"/>
      <c r="I1155" s="8"/>
      <c r="J1155" s="8"/>
      <c r="K1155" s="8"/>
      <c r="L1155" s="8"/>
      <c r="M1155" s="8"/>
      <c r="N1155" s="8"/>
      <c r="O1155" s="8"/>
      <c r="P1155" s="8"/>
      <c r="Q1155" s="8"/>
    </row>
    <row r="1156" spans="8:17" x14ac:dyDescent="0.35">
      <c r="H1156" s="8"/>
      <c r="I1156" s="8"/>
      <c r="J1156" s="8"/>
      <c r="K1156" s="8"/>
      <c r="L1156" s="8"/>
      <c r="M1156" s="8"/>
      <c r="N1156" s="8"/>
      <c r="O1156" s="8"/>
      <c r="P1156" s="8"/>
      <c r="Q1156" s="8"/>
    </row>
    <row r="1157" spans="8:17" x14ac:dyDescent="0.35">
      <c r="H1157" s="8"/>
      <c r="I1157" s="8"/>
      <c r="J1157" s="8"/>
      <c r="K1157" s="8"/>
      <c r="L1157" s="8"/>
      <c r="M1157" s="8"/>
      <c r="N1157" s="8"/>
      <c r="O1157" s="8"/>
      <c r="P1157" s="8"/>
      <c r="Q1157" s="8"/>
    </row>
    <row r="1158" spans="8:17" x14ac:dyDescent="0.35">
      <c r="H1158" s="8"/>
      <c r="I1158" s="8"/>
      <c r="J1158" s="8"/>
      <c r="K1158" s="8"/>
      <c r="L1158" s="8"/>
      <c r="M1158" s="8"/>
      <c r="N1158" s="8"/>
      <c r="O1158" s="8"/>
      <c r="P1158" s="8"/>
      <c r="Q1158" s="8"/>
    </row>
    <row r="1159" spans="8:17" x14ac:dyDescent="0.35">
      <c r="H1159" s="8"/>
      <c r="I1159" s="8"/>
      <c r="J1159" s="8"/>
      <c r="K1159" s="8"/>
      <c r="L1159" s="8"/>
      <c r="M1159" s="8"/>
      <c r="N1159" s="8"/>
      <c r="O1159" s="8"/>
      <c r="P1159" s="8"/>
      <c r="Q1159" s="8"/>
    </row>
    <row r="1160" spans="8:17" x14ac:dyDescent="0.35">
      <c r="H1160" s="8"/>
      <c r="I1160" s="8"/>
      <c r="J1160" s="8"/>
      <c r="K1160" s="8"/>
      <c r="L1160" s="8"/>
      <c r="M1160" s="8"/>
      <c r="N1160" s="8"/>
      <c r="O1160" s="8"/>
      <c r="P1160" s="8"/>
      <c r="Q1160" s="8"/>
    </row>
    <row r="1161" spans="8:17" x14ac:dyDescent="0.35">
      <c r="H1161" s="8"/>
      <c r="I1161" s="8"/>
      <c r="J1161" s="8"/>
      <c r="K1161" s="8"/>
      <c r="L1161" s="8"/>
      <c r="M1161" s="8"/>
      <c r="N1161" s="8"/>
      <c r="O1161" s="8"/>
      <c r="P1161" s="8"/>
      <c r="Q1161" s="8"/>
    </row>
    <row r="1162" spans="8:17" x14ac:dyDescent="0.35">
      <c r="H1162" s="8"/>
      <c r="I1162" s="8"/>
      <c r="J1162" s="8"/>
      <c r="K1162" s="8"/>
      <c r="L1162" s="8"/>
      <c r="M1162" s="8"/>
      <c r="N1162" s="8"/>
      <c r="O1162" s="8"/>
      <c r="P1162" s="8"/>
      <c r="Q1162" s="8"/>
    </row>
    <row r="1163" spans="8:17" x14ac:dyDescent="0.35">
      <c r="H1163" s="8"/>
      <c r="I1163" s="8"/>
      <c r="J1163" s="8"/>
      <c r="K1163" s="8"/>
      <c r="L1163" s="8"/>
      <c r="M1163" s="8"/>
      <c r="N1163" s="8"/>
      <c r="O1163" s="8"/>
      <c r="P1163" s="8"/>
      <c r="Q1163" s="8"/>
    </row>
    <row r="1164" spans="8:17" x14ac:dyDescent="0.35">
      <c r="H1164" s="8"/>
      <c r="I1164" s="8"/>
      <c r="J1164" s="8"/>
      <c r="K1164" s="8"/>
      <c r="L1164" s="8"/>
      <c r="M1164" s="8"/>
      <c r="N1164" s="8"/>
      <c r="O1164" s="8"/>
      <c r="P1164" s="8"/>
      <c r="Q1164" s="8"/>
    </row>
    <row r="1165" spans="8:17" x14ac:dyDescent="0.35">
      <c r="H1165" s="8"/>
      <c r="I1165" s="8"/>
      <c r="J1165" s="8"/>
      <c r="K1165" s="8"/>
      <c r="L1165" s="8"/>
      <c r="M1165" s="8"/>
      <c r="N1165" s="8"/>
      <c r="O1165" s="8"/>
      <c r="P1165" s="8"/>
      <c r="Q1165" s="8"/>
    </row>
    <row r="1166" spans="8:17" x14ac:dyDescent="0.35">
      <c r="H1166" s="8"/>
      <c r="I1166" s="8"/>
      <c r="J1166" s="8"/>
      <c r="K1166" s="8"/>
      <c r="L1166" s="8"/>
      <c r="M1166" s="8"/>
      <c r="N1166" s="8"/>
      <c r="O1166" s="8"/>
      <c r="P1166" s="8"/>
      <c r="Q1166" s="8"/>
    </row>
    <row r="1167" spans="8:17" x14ac:dyDescent="0.35">
      <c r="H1167" s="8"/>
      <c r="I1167" s="8"/>
      <c r="J1167" s="8"/>
      <c r="K1167" s="8"/>
      <c r="L1167" s="8"/>
      <c r="M1167" s="8"/>
      <c r="N1167" s="8"/>
      <c r="O1167" s="8"/>
      <c r="P1167" s="8"/>
      <c r="Q1167" s="8"/>
    </row>
    <row r="1168" spans="8:17" x14ac:dyDescent="0.35">
      <c r="H1168" s="8"/>
      <c r="I1168" s="8"/>
      <c r="J1168" s="8"/>
      <c r="K1168" s="8"/>
      <c r="L1168" s="8"/>
      <c r="M1168" s="8"/>
      <c r="N1168" s="8"/>
      <c r="O1168" s="8"/>
      <c r="P1168" s="8"/>
      <c r="Q1168" s="8"/>
    </row>
    <row r="1169" spans="8:17" x14ac:dyDescent="0.35">
      <c r="H1169" s="8"/>
      <c r="I1169" s="8"/>
      <c r="J1169" s="8"/>
      <c r="K1169" s="8"/>
      <c r="L1169" s="8"/>
      <c r="M1169" s="8"/>
      <c r="N1169" s="8"/>
      <c r="O1169" s="8"/>
      <c r="P1169" s="8"/>
      <c r="Q1169" s="8"/>
    </row>
    <row r="1170" spans="8:17" x14ac:dyDescent="0.35">
      <c r="H1170" s="8"/>
      <c r="I1170" s="8"/>
      <c r="J1170" s="8"/>
      <c r="K1170" s="8"/>
      <c r="L1170" s="8"/>
      <c r="M1170" s="8"/>
      <c r="N1170" s="8"/>
      <c r="O1170" s="8"/>
      <c r="P1170" s="8"/>
      <c r="Q1170" s="8"/>
    </row>
    <row r="1171" spans="8:17" x14ac:dyDescent="0.35">
      <c r="H1171" s="8"/>
      <c r="I1171" s="8"/>
      <c r="J1171" s="8"/>
      <c r="K1171" s="8"/>
      <c r="L1171" s="8"/>
      <c r="M1171" s="8"/>
      <c r="N1171" s="8"/>
      <c r="O1171" s="8"/>
      <c r="P1171" s="8"/>
      <c r="Q1171" s="8"/>
    </row>
    <row r="1172" spans="8:17" x14ac:dyDescent="0.35">
      <c r="H1172" s="8"/>
      <c r="I1172" s="8"/>
      <c r="J1172" s="8"/>
      <c r="K1172" s="8"/>
      <c r="L1172" s="8"/>
      <c r="M1172" s="8"/>
      <c r="N1172" s="8"/>
      <c r="O1172" s="8"/>
      <c r="P1172" s="8"/>
      <c r="Q1172" s="8"/>
    </row>
    <row r="1173" spans="8:17" x14ac:dyDescent="0.35">
      <c r="H1173" s="8"/>
      <c r="I1173" s="8"/>
      <c r="J1173" s="8"/>
      <c r="K1173" s="8"/>
      <c r="L1173" s="8"/>
      <c r="M1173" s="8"/>
      <c r="N1173" s="8"/>
      <c r="O1173" s="8"/>
      <c r="P1173" s="8"/>
      <c r="Q1173" s="8"/>
    </row>
    <row r="1174" spans="8:17" x14ac:dyDescent="0.35">
      <c r="H1174" s="8"/>
      <c r="I1174" s="8"/>
      <c r="J1174" s="8"/>
      <c r="K1174" s="8"/>
      <c r="L1174" s="8"/>
      <c r="M1174" s="8"/>
      <c r="N1174" s="8"/>
      <c r="O1174" s="8"/>
      <c r="P1174" s="8"/>
      <c r="Q1174" s="8"/>
    </row>
    <row r="1175" spans="8:17" x14ac:dyDescent="0.35">
      <c r="H1175" s="8"/>
      <c r="I1175" s="8"/>
      <c r="J1175" s="8"/>
      <c r="K1175" s="8"/>
      <c r="L1175" s="8"/>
      <c r="M1175" s="8"/>
      <c r="N1175" s="8"/>
      <c r="O1175" s="8"/>
      <c r="P1175" s="8"/>
      <c r="Q1175" s="8"/>
    </row>
    <row r="1176" spans="8:17" x14ac:dyDescent="0.35">
      <c r="H1176" s="8"/>
      <c r="I1176" s="8"/>
      <c r="J1176" s="8"/>
      <c r="K1176" s="8"/>
      <c r="L1176" s="8"/>
      <c r="M1176" s="8"/>
      <c r="N1176" s="8"/>
      <c r="O1176" s="8"/>
      <c r="P1176" s="8"/>
      <c r="Q1176" s="8"/>
    </row>
    <row r="1177" spans="8:17" x14ac:dyDescent="0.35">
      <c r="H1177" s="8"/>
      <c r="I1177" s="8"/>
      <c r="J1177" s="8"/>
      <c r="K1177" s="8"/>
      <c r="L1177" s="8"/>
      <c r="M1177" s="8"/>
      <c r="N1177" s="8"/>
      <c r="O1177" s="8"/>
      <c r="P1177" s="8"/>
      <c r="Q1177" s="8"/>
    </row>
    <row r="1178" spans="8:17" x14ac:dyDescent="0.35">
      <c r="H1178" s="8"/>
      <c r="I1178" s="8"/>
      <c r="J1178" s="8"/>
      <c r="K1178" s="8"/>
      <c r="L1178" s="8"/>
      <c r="M1178" s="8"/>
      <c r="N1178" s="8"/>
      <c r="O1178" s="8"/>
      <c r="P1178" s="8"/>
      <c r="Q1178" s="8"/>
    </row>
    <row r="1179" spans="8:17" x14ac:dyDescent="0.35">
      <c r="H1179" s="8"/>
      <c r="I1179" s="8"/>
      <c r="J1179" s="8"/>
      <c r="K1179" s="8"/>
      <c r="L1179" s="8"/>
      <c r="M1179" s="8"/>
      <c r="N1179" s="8"/>
      <c r="O1179" s="8"/>
      <c r="P1179" s="8"/>
      <c r="Q1179" s="8"/>
    </row>
    <row r="1180" spans="8:17" x14ac:dyDescent="0.35">
      <c r="H1180" s="8"/>
      <c r="I1180" s="8"/>
      <c r="J1180" s="8"/>
      <c r="K1180" s="8"/>
      <c r="L1180" s="8"/>
      <c r="M1180" s="8"/>
      <c r="N1180" s="8"/>
      <c r="O1180" s="8"/>
      <c r="P1180" s="8"/>
      <c r="Q1180" s="8"/>
    </row>
    <row r="1181" spans="8:17" x14ac:dyDescent="0.35">
      <c r="H1181" s="8"/>
      <c r="I1181" s="8"/>
      <c r="J1181" s="8"/>
      <c r="K1181" s="8"/>
      <c r="L1181" s="8"/>
      <c r="M1181" s="8"/>
      <c r="N1181" s="8"/>
      <c r="O1181" s="8"/>
      <c r="P1181" s="8"/>
      <c r="Q1181" s="8"/>
    </row>
    <row r="1182" spans="8:17" x14ac:dyDescent="0.35">
      <c r="H1182" s="8"/>
      <c r="I1182" s="8"/>
      <c r="J1182" s="8"/>
      <c r="K1182" s="8"/>
      <c r="L1182" s="8"/>
      <c r="M1182" s="8"/>
      <c r="N1182" s="8"/>
      <c r="O1182" s="8"/>
      <c r="P1182" s="8"/>
      <c r="Q1182" s="8"/>
    </row>
    <row r="1183" spans="8:17" x14ac:dyDescent="0.35">
      <c r="H1183" s="8"/>
      <c r="I1183" s="8"/>
      <c r="J1183" s="8"/>
      <c r="K1183" s="8"/>
      <c r="L1183" s="8"/>
      <c r="M1183" s="8"/>
      <c r="N1183" s="8"/>
      <c r="O1183" s="8"/>
      <c r="P1183" s="8"/>
      <c r="Q1183" s="8"/>
    </row>
    <row r="1184" spans="8:17" x14ac:dyDescent="0.35">
      <c r="H1184" s="8"/>
      <c r="I1184" s="8"/>
      <c r="J1184" s="8"/>
      <c r="K1184" s="8"/>
      <c r="L1184" s="8"/>
      <c r="M1184" s="8"/>
      <c r="N1184" s="8"/>
      <c r="O1184" s="8"/>
      <c r="P1184" s="8"/>
      <c r="Q1184" s="8"/>
    </row>
    <row r="1185" spans="8:17" x14ac:dyDescent="0.35">
      <c r="H1185" s="8"/>
      <c r="I1185" s="8"/>
      <c r="J1185" s="8"/>
      <c r="K1185" s="8"/>
      <c r="L1185" s="8"/>
      <c r="M1185" s="8"/>
      <c r="N1185" s="8"/>
      <c r="O1185" s="8"/>
      <c r="P1185" s="8"/>
      <c r="Q1185" s="8"/>
    </row>
    <row r="1186" spans="8:17" x14ac:dyDescent="0.35">
      <c r="H1186" s="8"/>
      <c r="I1186" s="8"/>
      <c r="J1186" s="8"/>
      <c r="K1186" s="8"/>
      <c r="L1186" s="8"/>
      <c r="M1186" s="8"/>
      <c r="N1186" s="8"/>
      <c r="O1186" s="8"/>
      <c r="P1186" s="8"/>
      <c r="Q1186" s="8"/>
    </row>
    <row r="1187" spans="8:17" x14ac:dyDescent="0.35">
      <c r="H1187" s="8"/>
      <c r="I1187" s="8"/>
      <c r="J1187" s="8"/>
      <c r="K1187" s="8"/>
      <c r="L1187" s="8"/>
      <c r="M1187" s="8"/>
      <c r="N1187" s="8"/>
      <c r="O1187" s="8"/>
      <c r="P1187" s="8"/>
      <c r="Q1187" s="8"/>
    </row>
    <row r="1188" spans="8:17" x14ac:dyDescent="0.35">
      <c r="H1188" s="8"/>
      <c r="I1188" s="8"/>
      <c r="J1188" s="8"/>
      <c r="K1188" s="8"/>
      <c r="L1188" s="8"/>
      <c r="M1188" s="8"/>
      <c r="N1188" s="8"/>
      <c r="O1188" s="8"/>
      <c r="P1188" s="8"/>
      <c r="Q1188" s="8"/>
    </row>
    <row r="1189" spans="8:17" x14ac:dyDescent="0.35">
      <c r="H1189" s="8"/>
      <c r="I1189" s="8"/>
      <c r="J1189" s="8"/>
      <c r="K1189" s="8"/>
      <c r="L1189" s="8"/>
      <c r="M1189" s="8"/>
      <c r="N1189" s="8"/>
      <c r="O1189" s="8"/>
      <c r="P1189" s="8"/>
      <c r="Q1189" s="8"/>
    </row>
    <row r="1190" spans="8:17" x14ac:dyDescent="0.35">
      <c r="H1190" s="8"/>
      <c r="I1190" s="8"/>
      <c r="J1190" s="8"/>
      <c r="K1190" s="8"/>
      <c r="L1190" s="8"/>
      <c r="M1190" s="8"/>
      <c r="N1190" s="8"/>
      <c r="O1190" s="8"/>
      <c r="P1190" s="8"/>
      <c r="Q1190" s="8"/>
    </row>
    <row r="1191" spans="8:17" x14ac:dyDescent="0.35">
      <c r="H1191" s="8"/>
      <c r="I1191" s="8"/>
      <c r="J1191" s="8"/>
      <c r="K1191" s="8"/>
      <c r="L1191" s="8"/>
      <c r="M1191" s="8"/>
      <c r="N1191" s="8"/>
      <c r="O1191" s="8"/>
      <c r="P1191" s="8"/>
      <c r="Q1191" s="8"/>
    </row>
    <row r="1192" spans="8:17" x14ac:dyDescent="0.35">
      <c r="H1192" s="8"/>
      <c r="I1192" s="8"/>
      <c r="J1192" s="8"/>
      <c r="K1192" s="8"/>
      <c r="L1192" s="8"/>
      <c r="M1192" s="8"/>
      <c r="N1192" s="8"/>
      <c r="O1192" s="8"/>
      <c r="P1192" s="8"/>
      <c r="Q1192" s="8"/>
    </row>
    <row r="1193" spans="8:17" x14ac:dyDescent="0.35">
      <c r="H1193" s="8"/>
      <c r="I1193" s="8"/>
      <c r="J1193" s="8"/>
      <c r="K1193" s="8"/>
      <c r="L1193" s="8"/>
      <c r="M1193" s="8"/>
      <c r="N1193" s="8"/>
      <c r="O1193" s="8"/>
      <c r="P1193" s="8"/>
      <c r="Q1193" s="8"/>
    </row>
    <row r="1194" spans="8:17" x14ac:dyDescent="0.35">
      <c r="H1194" s="8"/>
      <c r="I1194" s="8"/>
      <c r="J1194" s="8"/>
      <c r="K1194" s="8"/>
      <c r="L1194" s="8"/>
      <c r="M1194" s="8"/>
      <c r="N1194" s="8"/>
      <c r="O1194" s="8"/>
      <c r="P1194" s="8"/>
      <c r="Q1194" s="8"/>
    </row>
    <row r="1195" spans="8:17" x14ac:dyDescent="0.35">
      <c r="H1195" s="8"/>
      <c r="I1195" s="8"/>
      <c r="J1195" s="8"/>
      <c r="K1195" s="8"/>
      <c r="L1195" s="8"/>
      <c r="M1195" s="8"/>
      <c r="N1195" s="8"/>
      <c r="O1195" s="8"/>
      <c r="P1195" s="8"/>
      <c r="Q1195" s="8"/>
    </row>
    <row r="1196" spans="8:17" x14ac:dyDescent="0.35">
      <c r="H1196" s="8"/>
      <c r="I1196" s="8"/>
      <c r="J1196" s="8"/>
      <c r="K1196" s="8"/>
      <c r="L1196" s="8"/>
      <c r="M1196" s="8"/>
      <c r="N1196" s="8"/>
      <c r="O1196" s="8"/>
      <c r="P1196" s="8"/>
      <c r="Q1196" s="8"/>
    </row>
    <row r="1197" spans="8:17" x14ac:dyDescent="0.35">
      <c r="H1197" s="8"/>
      <c r="I1197" s="8"/>
      <c r="J1197" s="8"/>
      <c r="K1197" s="8"/>
      <c r="L1197" s="8"/>
      <c r="M1197" s="8"/>
      <c r="N1197" s="8"/>
      <c r="O1197" s="8"/>
      <c r="P1197" s="8"/>
      <c r="Q1197" s="8"/>
    </row>
    <row r="1198" spans="8:17" x14ac:dyDescent="0.35">
      <c r="H1198" s="8"/>
      <c r="I1198" s="8"/>
      <c r="J1198" s="8"/>
      <c r="K1198" s="8"/>
      <c r="L1198" s="8"/>
      <c r="M1198" s="8"/>
      <c r="N1198" s="8"/>
      <c r="O1198" s="8"/>
      <c r="P1198" s="8"/>
      <c r="Q1198" s="8"/>
    </row>
    <row r="1199" spans="8:17" x14ac:dyDescent="0.35">
      <c r="H1199" s="8"/>
      <c r="I1199" s="8"/>
      <c r="J1199" s="8"/>
      <c r="K1199" s="8"/>
      <c r="L1199" s="8"/>
      <c r="M1199" s="8"/>
      <c r="N1199" s="8"/>
      <c r="O1199" s="8"/>
      <c r="P1199" s="8"/>
      <c r="Q1199" s="8"/>
    </row>
    <row r="1200" spans="8:17" x14ac:dyDescent="0.35">
      <c r="H1200" s="8"/>
      <c r="I1200" s="8"/>
      <c r="J1200" s="8"/>
      <c r="K1200" s="8"/>
      <c r="L1200" s="8"/>
      <c r="M1200" s="8"/>
      <c r="N1200" s="8"/>
      <c r="O1200" s="8"/>
      <c r="P1200" s="8"/>
      <c r="Q1200" s="8"/>
    </row>
    <row r="1201" spans="8:17" x14ac:dyDescent="0.35">
      <c r="H1201" s="8"/>
      <c r="I1201" s="8"/>
      <c r="J1201" s="8"/>
      <c r="K1201" s="8"/>
      <c r="L1201" s="8"/>
      <c r="M1201" s="8"/>
      <c r="N1201" s="8"/>
      <c r="O1201" s="8"/>
      <c r="P1201" s="8"/>
      <c r="Q1201" s="8"/>
    </row>
    <row r="1202" spans="8:17" x14ac:dyDescent="0.35">
      <c r="H1202" s="8"/>
      <c r="I1202" s="8"/>
      <c r="J1202" s="8"/>
      <c r="K1202" s="8"/>
      <c r="L1202" s="8"/>
      <c r="M1202" s="8"/>
      <c r="N1202" s="8"/>
      <c r="O1202" s="8"/>
      <c r="P1202" s="8"/>
      <c r="Q1202" s="8"/>
    </row>
    <row r="1203" spans="8:17" x14ac:dyDescent="0.35">
      <c r="H1203" s="8"/>
      <c r="I1203" s="8"/>
      <c r="J1203" s="8"/>
      <c r="K1203" s="8"/>
      <c r="L1203" s="8"/>
      <c r="M1203" s="8"/>
      <c r="N1203" s="8"/>
      <c r="O1203" s="8"/>
      <c r="P1203" s="8"/>
      <c r="Q1203" s="8"/>
    </row>
    <row r="1204" spans="8:17" x14ac:dyDescent="0.35">
      <c r="H1204" s="8"/>
      <c r="I1204" s="8"/>
      <c r="J1204" s="8"/>
      <c r="K1204" s="8"/>
      <c r="L1204" s="8"/>
      <c r="M1204" s="8"/>
      <c r="N1204" s="8"/>
      <c r="O1204" s="8"/>
      <c r="P1204" s="8"/>
      <c r="Q1204" s="8"/>
    </row>
    <row r="1205" spans="8:17" x14ac:dyDescent="0.35">
      <c r="H1205" s="8"/>
      <c r="I1205" s="8"/>
      <c r="J1205" s="8"/>
      <c r="K1205" s="8"/>
      <c r="L1205" s="8"/>
      <c r="M1205" s="8"/>
      <c r="N1205" s="8"/>
      <c r="O1205" s="8"/>
      <c r="P1205" s="8"/>
      <c r="Q1205" s="8"/>
    </row>
    <row r="1206" spans="8:17" x14ac:dyDescent="0.35">
      <c r="H1206" s="8"/>
      <c r="I1206" s="8"/>
      <c r="J1206" s="8"/>
      <c r="K1206" s="8"/>
      <c r="L1206" s="8"/>
      <c r="M1206" s="8"/>
      <c r="N1206" s="8"/>
      <c r="O1206" s="8"/>
      <c r="P1206" s="8"/>
      <c r="Q1206" s="8"/>
    </row>
    <row r="1207" spans="8:17" x14ac:dyDescent="0.35">
      <c r="H1207" s="8"/>
      <c r="I1207" s="8"/>
      <c r="J1207" s="8"/>
      <c r="K1207" s="8"/>
      <c r="L1207" s="8"/>
      <c r="M1207" s="8"/>
      <c r="N1207" s="8"/>
      <c r="O1207" s="8"/>
      <c r="P1207" s="8"/>
      <c r="Q1207" s="8"/>
    </row>
    <row r="1208" spans="8:17" x14ac:dyDescent="0.35">
      <c r="H1208" s="8"/>
      <c r="I1208" s="8"/>
      <c r="J1208" s="8"/>
      <c r="K1208" s="8"/>
      <c r="L1208" s="8"/>
      <c r="M1208" s="8"/>
      <c r="N1208" s="8"/>
      <c r="O1208" s="8"/>
      <c r="P1208" s="8"/>
      <c r="Q1208" s="8"/>
    </row>
    <row r="1209" spans="8:17" x14ac:dyDescent="0.35">
      <c r="H1209" s="8"/>
      <c r="I1209" s="8"/>
      <c r="J1209" s="8"/>
      <c r="K1209" s="8"/>
      <c r="L1209" s="8"/>
      <c r="M1209" s="8"/>
      <c r="N1209" s="8"/>
      <c r="O1209" s="8"/>
      <c r="P1209" s="8"/>
      <c r="Q1209" s="8"/>
    </row>
    <row r="1210" spans="8:17" x14ac:dyDescent="0.35">
      <c r="H1210" s="8"/>
      <c r="I1210" s="8"/>
      <c r="J1210" s="8"/>
      <c r="K1210" s="8"/>
      <c r="L1210" s="8"/>
      <c r="M1210" s="8"/>
      <c r="N1210" s="8"/>
      <c r="O1210" s="8"/>
      <c r="P1210" s="8"/>
      <c r="Q1210" s="8"/>
    </row>
    <row r="1211" spans="8:17" x14ac:dyDescent="0.35">
      <c r="H1211" s="8"/>
      <c r="I1211" s="8"/>
      <c r="J1211" s="8"/>
      <c r="K1211" s="8"/>
      <c r="L1211" s="8"/>
      <c r="M1211" s="8"/>
      <c r="N1211" s="8"/>
      <c r="O1211" s="8"/>
      <c r="P1211" s="8"/>
      <c r="Q1211" s="8"/>
    </row>
    <row r="1212" spans="8:17" x14ac:dyDescent="0.35">
      <c r="H1212" s="8"/>
      <c r="I1212" s="8"/>
      <c r="J1212" s="8"/>
      <c r="K1212" s="8"/>
      <c r="L1212" s="8"/>
      <c r="M1212" s="8"/>
      <c r="N1212" s="8"/>
      <c r="O1212" s="8"/>
      <c r="P1212" s="8"/>
      <c r="Q1212" s="8"/>
    </row>
    <row r="1213" spans="8:17" x14ac:dyDescent="0.35">
      <c r="H1213" s="8"/>
      <c r="I1213" s="8"/>
      <c r="J1213" s="8"/>
      <c r="K1213" s="8"/>
      <c r="L1213" s="8"/>
      <c r="M1213" s="8"/>
      <c r="N1213" s="8"/>
      <c r="O1213" s="8"/>
      <c r="P1213" s="8"/>
      <c r="Q1213" s="8"/>
    </row>
    <row r="1214" spans="8:17" x14ac:dyDescent="0.35">
      <c r="H1214" s="8"/>
      <c r="I1214" s="8"/>
      <c r="J1214" s="8"/>
      <c r="K1214" s="8"/>
      <c r="L1214" s="8"/>
      <c r="M1214" s="8"/>
      <c r="N1214" s="8"/>
      <c r="O1214" s="8"/>
      <c r="P1214" s="8"/>
      <c r="Q1214" s="8"/>
    </row>
    <row r="1215" spans="8:17" x14ac:dyDescent="0.35">
      <c r="H1215" s="8"/>
      <c r="I1215" s="8"/>
      <c r="J1215" s="8"/>
      <c r="K1215" s="8"/>
      <c r="L1215" s="8"/>
      <c r="M1215" s="8"/>
      <c r="N1215" s="8"/>
      <c r="O1215" s="8"/>
      <c r="P1215" s="8"/>
      <c r="Q1215" s="8"/>
    </row>
    <row r="1216" spans="8:17" x14ac:dyDescent="0.35">
      <c r="H1216" s="8"/>
      <c r="I1216" s="8"/>
      <c r="J1216" s="8"/>
      <c r="K1216" s="8"/>
      <c r="L1216" s="8"/>
      <c r="M1216" s="8"/>
      <c r="N1216" s="8"/>
      <c r="O1216" s="8"/>
      <c r="P1216" s="8"/>
      <c r="Q1216" s="8"/>
    </row>
    <row r="1217" spans="8:17" x14ac:dyDescent="0.35">
      <c r="H1217" s="8"/>
      <c r="I1217" s="8"/>
      <c r="J1217" s="8"/>
      <c r="K1217" s="8"/>
      <c r="L1217" s="8"/>
      <c r="M1217" s="8"/>
      <c r="N1217" s="8"/>
      <c r="O1217" s="8"/>
      <c r="P1217" s="8"/>
      <c r="Q1217" s="8"/>
    </row>
    <row r="1218" spans="8:17" x14ac:dyDescent="0.35">
      <c r="H1218" s="8"/>
      <c r="I1218" s="8"/>
      <c r="J1218" s="8"/>
      <c r="K1218" s="8"/>
      <c r="L1218" s="8"/>
      <c r="M1218" s="8"/>
      <c r="N1218" s="8"/>
      <c r="O1218" s="8"/>
      <c r="P1218" s="8"/>
      <c r="Q1218" s="8"/>
    </row>
    <row r="1219" spans="8:17" x14ac:dyDescent="0.35">
      <c r="H1219" s="8"/>
      <c r="I1219" s="8"/>
      <c r="J1219" s="8"/>
      <c r="K1219" s="8"/>
      <c r="L1219" s="8"/>
      <c r="M1219" s="8"/>
      <c r="N1219" s="8"/>
      <c r="O1219" s="8"/>
      <c r="P1219" s="8"/>
      <c r="Q1219" s="8"/>
    </row>
    <row r="1220" spans="8:17" x14ac:dyDescent="0.35">
      <c r="H1220" s="8"/>
      <c r="I1220" s="8"/>
      <c r="J1220" s="8"/>
      <c r="K1220" s="8"/>
      <c r="L1220" s="8"/>
      <c r="M1220" s="8"/>
      <c r="N1220" s="8"/>
      <c r="O1220" s="8"/>
      <c r="P1220" s="8"/>
      <c r="Q1220" s="8"/>
    </row>
    <row r="1221" spans="8:17" x14ac:dyDescent="0.35">
      <c r="H1221" s="8"/>
      <c r="I1221" s="8"/>
      <c r="J1221" s="8"/>
      <c r="K1221" s="8"/>
      <c r="L1221" s="8"/>
      <c r="M1221" s="8"/>
      <c r="N1221" s="8"/>
      <c r="O1221" s="8"/>
      <c r="P1221" s="8"/>
      <c r="Q1221" s="8"/>
    </row>
    <row r="1222" spans="8:17" x14ac:dyDescent="0.35">
      <c r="H1222" s="8"/>
      <c r="I1222" s="8"/>
      <c r="J1222" s="8"/>
      <c r="K1222" s="8"/>
      <c r="L1222" s="8"/>
      <c r="M1222" s="8"/>
      <c r="N1222" s="8"/>
      <c r="O1222" s="8"/>
      <c r="P1222" s="8"/>
      <c r="Q1222" s="8"/>
    </row>
    <row r="1223" spans="8:17" x14ac:dyDescent="0.35">
      <c r="H1223" s="8"/>
      <c r="I1223" s="8"/>
      <c r="J1223" s="8"/>
      <c r="K1223" s="8"/>
      <c r="L1223" s="8"/>
      <c r="M1223" s="8"/>
      <c r="N1223" s="8"/>
      <c r="O1223" s="8"/>
      <c r="P1223" s="8"/>
      <c r="Q1223" s="8"/>
    </row>
    <row r="1224" spans="8:17" x14ac:dyDescent="0.35">
      <c r="H1224" s="8"/>
      <c r="I1224" s="8"/>
      <c r="J1224" s="8"/>
      <c r="K1224" s="8"/>
      <c r="L1224" s="8"/>
      <c r="M1224" s="8"/>
      <c r="N1224" s="8"/>
      <c r="O1224" s="8"/>
      <c r="P1224" s="8"/>
      <c r="Q1224" s="8"/>
    </row>
    <row r="1225" spans="8:17" x14ac:dyDescent="0.35">
      <c r="H1225" s="8"/>
      <c r="I1225" s="8"/>
      <c r="J1225" s="8"/>
      <c r="K1225" s="8"/>
      <c r="L1225" s="8"/>
      <c r="M1225" s="8"/>
      <c r="N1225" s="8"/>
      <c r="O1225" s="8"/>
      <c r="P1225" s="8"/>
      <c r="Q1225" s="8"/>
    </row>
    <row r="1226" spans="8:17" x14ac:dyDescent="0.35">
      <c r="H1226" s="8"/>
      <c r="I1226" s="8"/>
      <c r="J1226" s="8"/>
      <c r="K1226" s="8"/>
      <c r="L1226" s="8"/>
      <c r="M1226" s="8"/>
      <c r="N1226" s="8"/>
      <c r="O1226" s="8"/>
      <c r="P1226" s="8"/>
      <c r="Q1226" s="8"/>
    </row>
    <row r="1227" spans="8:17" x14ac:dyDescent="0.35">
      <c r="H1227" s="8"/>
      <c r="I1227" s="8"/>
      <c r="J1227" s="8"/>
      <c r="K1227" s="8"/>
      <c r="L1227" s="8"/>
      <c r="M1227" s="8"/>
      <c r="N1227" s="8"/>
      <c r="O1227" s="8"/>
      <c r="P1227" s="8"/>
      <c r="Q1227" s="8"/>
    </row>
    <row r="1228" spans="8:17" x14ac:dyDescent="0.35">
      <c r="H1228" s="8"/>
      <c r="I1228" s="8"/>
      <c r="J1228" s="8"/>
      <c r="K1228" s="8"/>
      <c r="L1228" s="8"/>
      <c r="M1228" s="8"/>
      <c r="N1228" s="8"/>
      <c r="O1228" s="8"/>
      <c r="P1228" s="8"/>
      <c r="Q1228" s="8"/>
    </row>
    <row r="1229" spans="8:17" x14ac:dyDescent="0.35">
      <c r="H1229" s="8"/>
      <c r="I1229" s="8"/>
      <c r="J1229" s="8"/>
      <c r="K1229" s="8"/>
      <c r="L1229" s="8"/>
      <c r="M1229" s="8"/>
      <c r="N1229" s="8"/>
      <c r="O1229" s="8"/>
      <c r="P1229" s="8"/>
      <c r="Q1229" s="8"/>
    </row>
    <row r="1230" spans="8:17" x14ac:dyDescent="0.35">
      <c r="H1230" s="8"/>
      <c r="I1230" s="8"/>
      <c r="J1230" s="8"/>
      <c r="K1230" s="8"/>
      <c r="L1230" s="8"/>
      <c r="M1230" s="8"/>
      <c r="N1230" s="8"/>
      <c r="O1230" s="8"/>
      <c r="P1230" s="8"/>
      <c r="Q1230" s="8"/>
    </row>
    <row r="1231" spans="8:17" x14ac:dyDescent="0.35">
      <c r="H1231" s="8"/>
      <c r="I1231" s="8"/>
      <c r="J1231" s="8"/>
      <c r="K1231" s="8"/>
      <c r="L1231" s="8"/>
      <c r="M1231" s="8"/>
      <c r="N1231" s="8"/>
      <c r="O1231" s="8"/>
      <c r="P1231" s="8"/>
      <c r="Q1231" s="8"/>
    </row>
    <row r="1232" spans="8:17" x14ac:dyDescent="0.35">
      <c r="H1232" s="8"/>
      <c r="I1232" s="8"/>
      <c r="J1232" s="8"/>
      <c r="K1232" s="8"/>
      <c r="L1232" s="8"/>
      <c r="M1232" s="8"/>
      <c r="N1232" s="8"/>
      <c r="O1232" s="8"/>
      <c r="P1232" s="8"/>
      <c r="Q1232" s="8"/>
    </row>
    <row r="1233" spans="8:17" x14ac:dyDescent="0.35">
      <c r="H1233" s="8"/>
      <c r="I1233" s="8"/>
      <c r="J1233" s="8"/>
      <c r="K1233" s="8"/>
      <c r="L1233" s="8"/>
      <c r="M1233" s="8"/>
      <c r="N1233" s="8"/>
      <c r="O1233" s="8"/>
      <c r="P1233" s="8"/>
      <c r="Q1233" s="8"/>
    </row>
    <row r="1234" spans="8:17" x14ac:dyDescent="0.35">
      <c r="H1234" s="8"/>
      <c r="I1234" s="8"/>
      <c r="J1234" s="8"/>
      <c r="K1234" s="8"/>
      <c r="L1234" s="8"/>
      <c r="M1234" s="8"/>
      <c r="N1234" s="8"/>
      <c r="O1234" s="8"/>
      <c r="P1234" s="8"/>
      <c r="Q1234" s="8"/>
    </row>
    <row r="1235" spans="8:17" x14ac:dyDescent="0.35">
      <c r="H1235" s="8"/>
      <c r="I1235" s="8"/>
      <c r="J1235" s="8"/>
      <c r="K1235" s="8"/>
      <c r="L1235" s="8"/>
      <c r="M1235" s="8"/>
      <c r="N1235" s="8"/>
      <c r="O1235" s="8"/>
      <c r="P1235" s="8"/>
      <c r="Q1235" s="8"/>
    </row>
    <row r="1236" spans="8:17" x14ac:dyDescent="0.35">
      <c r="H1236" s="8"/>
      <c r="I1236" s="8"/>
      <c r="J1236" s="8"/>
      <c r="K1236" s="8"/>
      <c r="L1236" s="8"/>
      <c r="M1236" s="8"/>
      <c r="N1236" s="8"/>
      <c r="O1236" s="8"/>
      <c r="P1236" s="8"/>
      <c r="Q1236" s="8"/>
    </row>
    <row r="1237" spans="8:17" x14ac:dyDescent="0.35">
      <c r="H1237" s="8"/>
      <c r="I1237" s="8"/>
      <c r="J1237" s="8"/>
      <c r="K1237" s="8"/>
      <c r="L1237" s="8"/>
      <c r="M1237" s="8"/>
      <c r="N1237" s="8"/>
      <c r="O1237" s="8"/>
      <c r="P1237" s="8"/>
      <c r="Q1237" s="8"/>
    </row>
    <row r="1238" spans="8:17" x14ac:dyDescent="0.35">
      <c r="H1238" s="8"/>
      <c r="I1238" s="8"/>
      <c r="J1238" s="8"/>
      <c r="K1238" s="8"/>
      <c r="L1238" s="8"/>
      <c r="M1238" s="8"/>
      <c r="N1238" s="8"/>
      <c r="O1238" s="8"/>
      <c r="P1238" s="8"/>
      <c r="Q1238" s="8"/>
    </row>
    <row r="1239" spans="8:17" x14ac:dyDescent="0.35">
      <c r="H1239" s="8"/>
      <c r="I1239" s="8"/>
      <c r="J1239" s="8"/>
      <c r="K1239" s="8"/>
      <c r="L1239" s="8"/>
      <c r="M1239" s="8"/>
      <c r="N1239" s="8"/>
      <c r="O1239" s="8"/>
      <c r="P1239" s="8"/>
      <c r="Q1239" s="8"/>
    </row>
    <row r="1240" spans="8:17" x14ac:dyDescent="0.35">
      <c r="H1240" s="8"/>
      <c r="I1240" s="8"/>
      <c r="J1240" s="8"/>
      <c r="K1240" s="8"/>
      <c r="L1240" s="8"/>
      <c r="M1240" s="8"/>
      <c r="N1240" s="8"/>
      <c r="O1240" s="8"/>
      <c r="P1240" s="8"/>
      <c r="Q1240" s="8"/>
    </row>
    <row r="1241" spans="8:17" x14ac:dyDescent="0.35">
      <c r="H1241" s="8"/>
      <c r="I1241" s="8"/>
      <c r="J1241" s="8"/>
      <c r="K1241" s="8"/>
      <c r="L1241" s="8"/>
      <c r="M1241" s="8"/>
      <c r="N1241" s="8"/>
      <c r="O1241" s="8"/>
      <c r="P1241" s="8"/>
      <c r="Q1241" s="8"/>
    </row>
    <row r="1242" spans="8:17" x14ac:dyDescent="0.35">
      <c r="H1242" s="8"/>
      <c r="I1242" s="8"/>
      <c r="J1242" s="8"/>
      <c r="K1242" s="8"/>
      <c r="L1242" s="8"/>
      <c r="M1242" s="8"/>
      <c r="N1242" s="8"/>
      <c r="O1242" s="8"/>
      <c r="P1242" s="8"/>
      <c r="Q1242" s="8"/>
    </row>
    <row r="1243" spans="8:17" x14ac:dyDescent="0.35">
      <c r="H1243" s="8"/>
      <c r="I1243" s="8"/>
      <c r="J1243" s="8"/>
      <c r="K1243" s="8"/>
      <c r="L1243" s="8"/>
      <c r="M1243" s="8"/>
      <c r="N1243" s="8"/>
      <c r="O1243" s="8"/>
      <c r="P1243" s="8"/>
      <c r="Q1243" s="8"/>
    </row>
    <row r="1244" spans="8:17" x14ac:dyDescent="0.35">
      <c r="H1244" s="8"/>
      <c r="I1244" s="8"/>
      <c r="J1244" s="8"/>
      <c r="K1244" s="8"/>
      <c r="L1244" s="8"/>
      <c r="M1244" s="8"/>
      <c r="N1244" s="8"/>
      <c r="O1244" s="8"/>
      <c r="P1244" s="8"/>
      <c r="Q1244" s="8"/>
    </row>
    <row r="1245" spans="8:17" x14ac:dyDescent="0.35">
      <c r="H1245" s="8"/>
      <c r="I1245" s="8"/>
      <c r="J1245" s="8"/>
      <c r="K1245" s="8"/>
      <c r="L1245" s="8"/>
      <c r="M1245" s="8"/>
      <c r="N1245" s="8"/>
      <c r="O1245" s="8"/>
      <c r="P1245" s="8"/>
      <c r="Q1245" s="8"/>
    </row>
    <row r="1246" spans="8:17" x14ac:dyDescent="0.35">
      <c r="H1246" s="8"/>
      <c r="I1246" s="8"/>
      <c r="J1246" s="8"/>
      <c r="K1246" s="8"/>
      <c r="L1246" s="8"/>
      <c r="M1246" s="8"/>
      <c r="N1246" s="8"/>
      <c r="O1246" s="8"/>
      <c r="P1246" s="8"/>
      <c r="Q1246" s="8"/>
    </row>
    <row r="1247" spans="8:17" x14ac:dyDescent="0.35">
      <c r="H1247" s="8"/>
      <c r="I1247" s="8"/>
      <c r="J1247" s="8"/>
      <c r="K1247" s="8"/>
      <c r="L1247" s="8"/>
      <c r="M1247" s="8"/>
      <c r="N1247" s="8"/>
      <c r="O1247" s="8"/>
      <c r="P1247" s="8"/>
      <c r="Q1247" s="8"/>
    </row>
    <row r="1248" spans="8:17" x14ac:dyDescent="0.35">
      <c r="H1248" s="8"/>
      <c r="I1248" s="8"/>
      <c r="J1248" s="8"/>
      <c r="K1248" s="8"/>
      <c r="L1248" s="8"/>
      <c r="M1248" s="8"/>
      <c r="N1248" s="8"/>
      <c r="O1248" s="8"/>
      <c r="P1248" s="8"/>
      <c r="Q1248" s="8"/>
    </row>
    <row r="1249" spans="8:17" x14ac:dyDescent="0.35">
      <c r="H1249" s="8"/>
      <c r="I1249" s="8"/>
      <c r="J1249" s="8"/>
      <c r="K1249" s="8"/>
      <c r="L1249" s="8"/>
      <c r="M1249" s="8"/>
      <c r="N1249" s="8"/>
      <c r="O1249" s="8"/>
      <c r="P1249" s="8"/>
      <c r="Q1249" s="8"/>
    </row>
    <row r="1250" spans="8:17" x14ac:dyDescent="0.35">
      <c r="H1250" s="8"/>
      <c r="I1250" s="8"/>
      <c r="J1250" s="8"/>
      <c r="K1250" s="8"/>
      <c r="L1250" s="8"/>
      <c r="M1250" s="8"/>
      <c r="N1250" s="8"/>
      <c r="O1250" s="8"/>
      <c r="P1250" s="8"/>
      <c r="Q1250" s="8"/>
    </row>
    <row r="1251" spans="8:17" x14ac:dyDescent="0.35">
      <c r="H1251" s="8"/>
      <c r="I1251" s="8"/>
      <c r="J1251" s="8"/>
      <c r="K1251" s="8"/>
      <c r="L1251" s="8"/>
      <c r="M1251" s="8"/>
      <c r="N1251" s="8"/>
      <c r="O1251" s="8"/>
      <c r="P1251" s="8"/>
      <c r="Q1251" s="8"/>
    </row>
    <row r="1252" spans="8:17" x14ac:dyDescent="0.35">
      <c r="H1252" s="8"/>
      <c r="I1252" s="8"/>
      <c r="J1252" s="8"/>
      <c r="K1252" s="8"/>
      <c r="L1252" s="8"/>
      <c r="M1252" s="8"/>
      <c r="N1252" s="8"/>
      <c r="O1252" s="8"/>
      <c r="P1252" s="8"/>
      <c r="Q1252" s="8"/>
    </row>
    <row r="1253" spans="8:17" x14ac:dyDescent="0.35">
      <c r="H1253" s="8"/>
      <c r="I1253" s="8"/>
      <c r="J1253" s="8"/>
      <c r="K1253" s="8"/>
      <c r="L1253" s="8"/>
      <c r="M1253" s="8"/>
      <c r="N1253" s="8"/>
      <c r="O1253" s="8"/>
      <c r="P1253" s="8"/>
      <c r="Q1253" s="8"/>
    </row>
    <row r="1254" spans="8:17" x14ac:dyDescent="0.35">
      <c r="H1254" s="8"/>
      <c r="I1254" s="8"/>
      <c r="J1254" s="8"/>
      <c r="K1254" s="8"/>
      <c r="L1254" s="8"/>
      <c r="M1254" s="8"/>
      <c r="N1254" s="8"/>
      <c r="O1254" s="8"/>
      <c r="P1254" s="8"/>
      <c r="Q1254" s="8"/>
    </row>
    <row r="1255" spans="8:17" x14ac:dyDescent="0.35">
      <c r="H1255" s="8"/>
      <c r="I1255" s="8"/>
      <c r="J1255" s="8"/>
      <c r="K1255" s="8"/>
      <c r="L1255" s="8"/>
      <c r="M1255" s="8"/>
      <c r="N1255" s="8"/>
      <c r="O1255" s="8"/>
      <c r="P1255" s="8"/>
      <c r="Q1255" s="8"/>
    </row>
    <row r="1256" spans="8:17" x14ac:dyDescent="0.35">
      <c r="H1256" s="8"/>
      <c r="I1256" s="8"/>
      <c r="J1256" s="8"/>
      <c r="K1256" s="8"/>
      <c r="L1256" s="8"/>
      <c r="M1256" s="8"/>
      <c r="N1256" s="8"/>
      <c r="O1256" s="8"/>
      <c r="P1256" s="8"/>
      <c r="Q1256" s="8"/>
    </row>
    <row r="1257" spans="8:17" x14ac:dyDescent="0.35">
      <c r="H1257" s="8"/>
      <c r="I1257" s="8"/>
      <c r="J1257" s="8"/>
      <c r="K1257" s="8"/>
      <c r="L1257" s="8"/>
      <c r="M1257" s="8"/>
      <c r="N1257" s="8"/>
      <c r="O1257" s="8"/>
      <c r="P1257" s="8"/>
      <c r="Q1257" s="8"/>
    </row>
    <row r="1258" spans="8:17" x14ac:dyDescent="0.35">
      <c r="H1258" s="8"/>
      <c r="I1258" s="8"/>
      <c r="J1258" s="8"/>
      <c r="K1258" s="8"/>
      <c r="L1258" s="8"/>
      <c r="M1258" s="8"/>
      <c r="N1258" s="8"/>
      <c r="O1258" s="8"/>
      <c r="P1258" s="8"/>
      <c r="Q1258" s="8"/>
    </row>
    <row r="1259" spans="8:17" x14ac:dyDescent="0.35">
      <c r="H1259" s="8"/>
      <c r="I1259" s="8"/>
      <c r="J1259" s="8"/>
      <c r="K1259" s="8"/>
      <c r="L1259" s="8"/>
      <c r="M1259" s="8"/>
      <c r="N1259" s="8"/>
      <c r="O1259" s="8"/>
      <c r="P1259" s="8"/>
      <c r="Q1259" s="8"/>
    </row>
    <row r="1260" spans="8:17" x14ac:dyDescent="0.35">
      <c r="H1260" s="8"/>
      <c r="I1260" s="8"/>
      <c r="J1260" s="8"/>
      <c r="K1260" s="8"/>
      <c r="L1260" s="8"/>
      <c r="M1260" s="8"/>
      <c r="N1260" s="8"/>
      <c r="O1260" s="8"/>
      <c r="P1260" s="8"/>
      <c r="Q1260" s="8"/>
    </row>
    <row r="1261" spans="8:17" x14ac:dyDescent="0.35">
      <c r="H1261" s="8"/>
      <c r="I1261" s="8"/>
      <c r="J1261" s="8"/>
      <c r="K1261" s="8"/>
      <c r="L1261" s="8"/>
      <c r="M1261" s="8"/>
      <c r="N1261" s="8"/>
      <c r="O1261" s="8"/>
      <c r="P1261" s="8"/>
      <c r="Q1261" s="8"/>
    </row>
    <row r="1262" spans="8:17" x14ac:dyDescent="0.35">
      <c r="H1262" s="8"/>
      <c r="I1262" s="8"/>
      <c r="J1262" s="8"/>
      <c r="K1262" s="8"/>
      <c r="L1262" s="8"/>
      <c r="M1262" s="8"/>
      <c r="N1262" s="8"/>
      <c r="O1262" s="8"/>
      <c r="P1262" s="8"/>
      <c r="Q1262" s="8"/>
    </row>
    <row r="1263" spans="8:17" x14ac:dyDescent="0.35">
      <c r="H1263" s="8"/>
      <c r="I1263" s="8"/>
      <c r="J1263" s="8"/>
      <c r="K1263" s="8"/>
      <c r="L1263" s="8"/>
      <c r="M1263" s="8"/>
      <c r="N1263" s="8"/>
      <c r="O1263" s="8"/>
      <c r="P1263" s="8"/>
      <c r="Q1263" s="8"/>
    </row>
    <row r="1264" spans="8:17" x14ac:dyDescent="0.35">
      <c r="H1264" s="8"/>
      <c r="I1264" s="8"/>
      <c r="J1264" s="8"/>
      <c r="K1264" s="8"/>
      <c r="L1264" s="8"/>
      <c r="M1264" s="8"/>
      <c r="N1264" s="8"/>
      <c r="O1264" s="8"/>
      <c r="P1264" s="8"/>
      <c r="Q1264" s="8"/>
    </row>
    <row r="1265" spans="8:17" x14ac:dyDescent="0.35">
      <c r="H1265" s="8"/>
      <c r="I1265" s="8"/>
      <c r="J1265" s="8"/>
      <c r="K1265" s="8"/>
      <c r="L1265" s="8"/>
      <c r="M1265" s="8"/>
      <c r="N1265" s="8"/>
      <c r="O1265" s="8"/>
      <c r="P1265" s="8"/>
      <c r="Q1265" s="8"/>
    </row>
    <row r="1266" spans="8:17" x14ac:dyDescent="0.35">
      <c r="H1266" s="8"/>
      <c r="I1266" s="8"/>
      <c r="J1266" s="8"/>
      <c r="K1266" s="8"/>
      <c r="L1266" s="8"/>
      <c r="M1266" s="8"/>
      <c r="N1266" s="8"/>
      <c r="O1266" s="8"/>
      <c r="P1266" s="8"/>
      <c r="Q1266" s="8"/>
    </row>
    <row r="1267" spans="8:17" x14ac:dyDescent="0.35">
      <c r="H1267" s="8"/>
      <c r="I1267" s="8"/>
      <c r="J1267" s="8"/>
      <c r="K1267" s="8"/>
      <c r="L1267" s="8"/>
      <c r="M1267" s="8"/>
      <c r="N1267" s="8"/>
      <c r="O1267" s="8"/>
      <c r="P1267" s="8"/>
      <c r="Q1267" s="8"/>
    </row>
    <row r="1268" spans="8:17" x14ac:dyDescent="0.35">
      <c r="H1268" s="8"/>
      <c r="I1268" s="8"/>
      <c r="J1268" s="8"/>
      <c r="K1268" s="8"/>
      <c r="L1268" s="8"/>
      <c r="M1268" s="8"/>
      <c r="N1268" s="8"/>
      <c r="O1268" s="8"/>
      <c r="P1268" s="8"/>
      <c r="Q1268" s="8"/>
    </row>
    <row r="1269" spans="8:17" x14ac:dyDescent="0.35">
      <c r="H1269" s="8"/>
      <c r="I1269" s="8"/>
      <c r="J1269" s="8"/>
      <c r="K1269" s="8"/>
      <c r="L1269" s="8"/>
      <c r="M1269" s="8"/>
      <c r="N1269" s="8"/>
      <c r="O1269" s="8"/>
      <c r="P1269" s="8"/>
      <c r="Q1269" s="8"/>
    </row>
    <row r="1270" spans="8:17" x14ac:dyDescent="0.35">
      <c r="H1270" s="8"/>
      <c r="I1270" s="8"/>
      <c r="J1270" s="8"/>
      <c r="K1270" s="8"/>
      <c r="L1270" s="8"/>
      <c r="M1270" s="8"/>
      <c r="N1270" s="8"/>
      <c r="O1270" s="8"/>
      <c r="P1270" s="8"/>
      <c r="Q1270" s="8"/>
    </row>
    <row r="1271" spans="8:17" x14ac:dyDescent="0.35">
      <c r="H1271" s="8"/>
      <c r="I1271" s="8"/>
      <c r="J1271" s="8"/>
      <c r="K1271" s="8"/>
      <c r="L1271" s="8"/>
      <c r="M1271" s="8"/>
      <c r="N1271" s="8"/>
      <c r="O1271" s="8"/>
      <c r="P1271" s="8"/>
      <c r="Q1271" s="8"/>
    </row>
    <row r="1272" spans="8:17" x14ac:dyDescent="0.35">
      <c r="H1272" s="8"/>
      <c r="I1272" s="8"/>
      <c r="J1272" s="8"/>
      <c r="K1272" s="8"/>
      <c r="L1272" s="8"/>
      <c r="M1272" s="8"/>
      <c r="N1272" s="8"/>
      <c r="O1272" s="8"/>
      <c r="P1272" s="8"/>
      <c r="Q1272" s="8"/>
    </row>
    <row r="1273" spans="8:17" x14ac:dyDescent="0.35">
      <c r="H1273" s="8"/>
      <c r="I1273" s="8"/>
      <c r="J1273" s="8"/>
      <c r="K1273" s="8"/>
      <c r="L1273" s="8"/>
      <c r="M1273" s="8"/>
      <c r="N1273" s="8"/>
      <c r="O1273" s="8"/>
      <c r="P1273" s="8"/>
      <c r="Q1273" s="8"/>
    </row>
    <row r="1274" spans="8:17" x14ac:dyDescent="0.35">
      <c r="H1274" s="8"/>
      <c r="I1274" s="8"/>
      <c r="J1274" s="8"/>
      <c r="K1274" s="8"/>
      <c r="L1274" s="8"/>
      <c r="M1274" s="8"/>
      <c r="N1274" s="8"/>
      <c r="O1274" s="8"/>
      <c r="P1274" s="8"/>
      <c r="Q1274" s="8"/>
    </row>
    <row r="1275" spans="8:17" x14ac:dyDescent="0.35">
      <c r="H1275" s="8"/>
      <c r="I1275" s="8"/>
      <c r="J1275" s="8"/>
      <c r="K1275" s="8"/>
      <c r="L1275" s="8"/>
      <c r="M1275" s="8"/>
      <c r="N1275" s="8"/>
      <c r="O1275" s="8"/>
      <c r="P1275" s="8"/>
      <c r="Q1275" s="8"/>
    </row>
    <row r="1276" spans="8:17" x14ac:dyDescent="0.35">
      <c r="H1276" s="8"/>
      <c r="I1276" s="8"/>
      <c r="J1276" s="8"/>
      <c r="K1276" s="8"/>
      <c r="L1276" s="8"/>
      <c r="M1276" s="8"/>
      <c r="N1276" s="8"/>
      <c r="O1276" s="8"/>
      <c r="P1276" s="8"/>
      <c r="Q1276" s="8"/>
    </row>
    <row r="1277" spans="8:17" x14ac:dyDescent="0.35">
      <c r="H1277" s="8"/>
      <c r="I1277" s="8"/>
      <c r="J1277" s="8"/>
      <c r="K1277" s="8"/>
      <c r="L1277" s="8"/>
      <c r="M1277" s="8"/>
      <c r="N1277" s="8"/>
      <c r="O1277" s="8"/>
      <c r="P1277" s="8"/>
      <c r="Q1277" s="8"/>
    </row>
    <row r="1278" spans="8:17" x14ac:dyDescent="0.35">
      <c r="H1278" s="8"/>
      <c r="I1278" s="8"/>
      <c r="J1278" s="8"/>
      <c r="K1278" s="8"/>
      <c r="L1278" s="8"/>
      <c r="M1278" s="8"/>
      <c r="N1278" s="8"/>
      <c r="O1278" s="8"/>
      <c r="P1278" s="8"/>
      <c r="Q1278" s="8"/>
    </row>
    <row r="1279" spans="8:17" x14ac:dyDescent="0.35">
      <c r="H1279" s="8"/>
      <c r="I1279" s="8"/>
      <c r="J1279" s="8"/>
      <c r="K1279" s="8"/>
      <c r="L1279" s="8"/>
      <c r="M1279" s="8"/>
      <c r="N1279" s="8"/>
      <c r="O1279" s="8"/>
      <c r="P1279" s="8"/>
      <c r="Q1279" s="8"/>
    </row>
    <row r="1280" spans="8:17" x14ac:dyDescent="0.35">
      <c r="H1280" s="8"/>
      <c r="I1280" s="8"/>
      <c r="J1280" s="8"/>
      <c r="K1280" s="8"/>
      <c r="L1280" s="8"/>
      <c r="M1280" s="8"/>
      <c r="N1280" s="8"/>
      <c r="O1280" s="8"/>
      <c r="P1280" s="8"/>
      <c r="Q1280" s="8"/>
    </row>
    <row r="1281" spans="8:17" x14ac:dyDescent="0.35">
      <c r="H1281" s="8"/>
      <c r="I1281" s="8"/>
      <c r="J1281" s="8"/>
      <c r="K1281" s="8"/>
      <c r="L1281" s="8"/>
      <c r="M1281" s="8"/>
      <c r="N1281" s="8"/>
      <c r="O1281" s="8"/>
      <c r="P1281" s="8"/>
      <c r="Q1281" s="8"/>
    </row>
    <row r="1282" spans="8:17" x14ac:dyDescent="0.35">
      <c r="H1282" s="8"/>
      <c r="I1282" s="8"/>
      <c r="J1282" s="8"/>
      <c r="K1282" s="8"/>
      <c r="L1282" s="8"/>
      <c r="M1282" s="8"/>
      <c r="N1282" s="8"/>
      <c r="O1282" s="8"/>
      <c r="P1282" s="8"/>
      <c r="Q1282" s="8"/>
    </row>
    <row r="1283" spans="8:17" x14ac:dyDescent="0.35">
      <c r="H1283" s="8"/>
      <c r="I1283" s="8"/>
      <c r="J1283" s="8"/>
      <c r="K1283" s="8"/>
      <c r="L1283" s="8"/>
      <c r="M1283" s="8"/>
      <c r="N1283" s="8"/>
      <c r="O1283" s="8"/>
      <c r="P1283" s="8"/>
      <c r="Q1283" s="8"/>
    </row>
    <row r="1284" spans="8:17" x14ac:dyDescent="0.35">
      <c r="H1284" s="8"/>
      <c r="I1284" s="8"/>
      <c r="J1284" s="8"/>
      <c r="K1284" s="8"/>
      <c r="L1284" s="8"/>
      <c r="M1284" s="8"/>
      <c r="N1284" s="8"/>
      <c r="O1284" s="8"/>
      <c r="P1284" s="8"/>
      <c r="Q1284" s="8"/>
    </row>
    <row r="1285" spans="8:17" x14ac:dyDescent="0.35">
      <c r="H1285" s="8"/>
      <c r="I1285" s="8"/>
      <c r="J1285" s="8"/>
      <c r="K1285" s="8"/>
      <c r="L1285" s="8"/>
      <c r="M1285" s="8"/>
      <c r="N1285" s="8"/>
      <c r="O1285" s="8"/>
      <c r="P1285" s="8"/>
      <c r="Q1285" s="8"/>
    </row>
    <row r="1286" spans="8:17" x14ac:dyDescent="0.35">
      <c r="H1286" s="8"/>
      <c r="I1286" s="8"/>
      <c r="J1286" s="8"/>
      <c r="K1286" s="8"/>
      <c r="L1286" s="8"/>
      <c r="M1286" s="8"/>
      <c r="N1286" s="8"/>
      <c r="O1286" s="8"/>
      <c r="P1286" s="8"/>
      <c r="Q1286" s="8"/>
    </row>
    <row r="1287" spans="8:17" x14ac:dyDescent="0.35">
      <c r="H1287" s="8"/>
      <c r="I1287" s="8"/>
      <c r="J1287" s="8"/>
      <c r="K1287" s="8"/>
      <c r="L1287" s="8"/>
      <c r="M1287" s="8"/>
      <c r="N1287" s="8"/>
      <c r="O1287" s="8"/>
      <c r="P1287" s="8"/>
      <c r="Q1287" s="8"/>
    </row>
    <row r="1288" spans="8:17" x14ac:dyDescent="0.35">
      <c r="H1288" s="8"/>
      <c r="I1288" s="8"/>
      <c r="J1288" s="8"/>
      <c r="K1288" s="8"/>
      <c r="L1288" s="8"/>
      <c r="M1288" s="8"/>
      <c r="N1288" s="8"/>
      <c r="O1288" s="8"/>
      <c r="P1288" s="8"/>
      <c r="Q1288" s="8"/>
    </row>
    <row r="1289" spans="8:17" x14ac:dyDescent="0.35">
      <c r="H1289" s="8"/>
      <c r="I1289" s="8"/>
      <c r="J1289" s="8"/>
      <c r="K1289" s="8"/>
      <c r="L1289" s="8"/>
      <c r="M1289" s="8"/>
      <c r="N1289" s="8"/>
      <c r="O1289" s="8"/>
      <c r="P1289" s="8"/>
      <c r="Q1289" s="8"/>
    </row>
    <row r="1290" spans="8:17" x14ac:dyDescent="0.35">
      <c r="H1290" s="8"/>
      <c r="I1290" s="8"/>
      <c r="J1290" s="8"/>
      <c r="K1290" s="8"/>
      <c r="L1290" s="8"/>
      <c r="M1290" s="8"/>
      <c r="N1290" s="8"/>
      <c r="O1290" s="8"/>
      <c r="P1290" s="8"/>
      <c r="Q1290" s="8"/>
    </row>
    <row r="1291" spans="8:17" x14ac:dyDescent="0.35">
      <c r="H1291" s="8"/>
      <c r="I1291" s="8"/>
      <c r="J1291" s="8"/>
      <c r="K1291" s="8"/>
      <c r="L1291" s="8"/>
      <c r="M1291" s="8"/>
      <c r="N1291" s="8"/>
      <c r="O1291" s="8"/>
      <c r="P1291" s="8"/>
      <c r="Q1291" s="8"/>
    </row>
    <row r="1292" spans="8:17" x14ac:dyDescent="0.35">
      <c r="H1292" s="8"/>
      <c r="I1292" s="8"/>
      <c r="J1292" s="8"/>
      <c r="K1292" s="8"/>
      <c r="L1292" s="8"/>
      <c r="M1292" s="8"/>
      <c r="N1292" s="8"/>
      <c r="O1292" s="8"/>
      <c r="P1292" s="8"/>
      <c r="Q1292" s="8"/>
    </row>
    <row r="1293" spans="8:17" x14ac:dyDescent="0.35">
      <c r="H1293" s="8"/>
      <c r="I1293" s="8"/>
      <c r="J1293" s="8"/>
      <c r="K1293" s="8"/>
      <c r="L1293" s="8"/>
      <c r="M1293" s="8"/>
      <c r="N1293" s="8"/>
      <c r="O1293" s="8"/>
      <c r="P1293" s="8"/>
      <c r="Q1293" s="8"/>
    </row>
    <row r="1294" spans="8:17" x14ac:dyDescent="0.35">
      <c r="H1294" s="8"/>
      <c r="I1294" s="8"/>
      <c r="J1294" s="8"/>
      <c r="K1294" s="8"/>
      <c r="L1294" s="8"/>
      <c r="M1294" s="8"/>
      <c r="N1294" s="8"/>
      <c r="O1294" s="8"/>
      <c r="P1294" s="8"/>
      <c r="Q1294" s="8"/>
    </row>
    <row r="1295" spans="8:17" x14ac:dyDescent="0.35">
      <c r="H1295" s="8"/>
      <c r="I1295" s="8"/>
      <c r="J1295" s="8"/>
      <c r="K1295" s="8"/>
      <c r="L1295" s="8"/>
      <c r="M1295" s="8"/>
      <c r="N1295" s="8"/>
      <c r="O1295" s="8"/>
      <c r="P1295" s="8"/>
      <c r="Q1295" s="8"/>
    </row>
    <row r="1296" spans="8:17" x14ac:dyDescent="0.35">
      <c r="H1296" s="8"/>
      <c r="I1296" s="8"/>
      <c r="J1296" s="8"/>
      <c r="K1296" s="8"/>
      <c r="L1296" s="8"/>
      <c r="M1296" s="8"/>
      <c r="N1296" s="8"/>
      <c r="O1296" s="8"/>
      <c r="P1296" s="8"/>
      <c r="Q1296" s="8"/>
    </row>
    <row r="1297" spans="8:17" x14ac:dyDescent="0.35">
      <c r="H1297" s="8"/>
      <c r="I1297" s="8"/>
      <c r="J1297" s="8"/>
      <c r="K1297" s="8"/>
      <c r="L1297" s="8"/>
      <c r="M1297" s="8"/>
      <c r="N1297" s="8"/>
      <c r="O1297" s="8"/>
      <c r="P1297" s="8"/>
      <c r="Q1297" s="8"/>
    </row>
    <row r="1298" spans="8:17" x14ac:dyDescent="0.35">
      <c r="H1298" s="8"/>
      <c r="I1298" s="8"/>
      <c r="J1298" s="8"/>
      <c r="K1298" s="8"/>
      <c r="L1298" s="8"/>
      <c r="M1298" s="8"/>
      <c r="N1298" s="8"/>
      <c r="O1298" s="8"/>
      <c r="P1298" s="8"/>
      <c r="Q1298" s="8"/>
    </row>
    <row r="1299" spans="8:17" x14ac:dyDescent="0.35">
      <c r="H1299" s="8"/>
      <c r="I1299" s="8"/>
      <c r="J1299" s="8"/>
      <c r="K1299" s="8"/>
      <c r="L1299" s="8"/>
      <c r="M1299" s="8"/>
      <c r="N1299" s="8"/>
      <c r="O1299" s="8"/>
      <c r="P1299" s="8"/>
      <c r="Q1299" s="8"/>
    </row>
    <row r="1300" spans="8:17" x14ac:dyDescent="0.35">
      <c r="H1300" s="8"/>
      <c r="I1300" s="8"/>
      <c r="J1300" s="8"/>
      <c r="K1300" s="8"/>
      <c r="L1300" s="8"/>
      <c r="M1300" s="8"/>
      <c r="N1300" s="8"/>
      <c r="O1300" s="8"/>
      <c r="P1300" s="8"/>
      <c r="Q1300" s="8"/>
    </row>
    <row r="1301" spans="8:17" x14ac:dyDescent="0.35">
      <c r="H1301" s="8"/>
      <c r="I1301" s="8"/>
      <c r="J1301" s="8"/>
      <c r="K1301" s="8"/>
      <c r="L1301" s="8"/>
      <c r="M1301" s="8"/>
      <c r="N1301" s="8"/>
      <c r="O1301" s="8"/>
      <c r="P1301" s="8"/>
      <c r="Q1301" s="8"/>
    </row>
    <row r="1302" spans="8:17" x14ac:dyDescent="0.35">
      <c r="H1302" s="8"/>
      <c r="I1302" s="8"/>
      <c r="J1302" s="8"/>
      <c r="K1302" s="8"/>
      <c r="L1302" s="8"/>
      <c r="M1302" s="8"/>
      <c r="N1302" s="8"/>
      <c r="O1302" s="8"/>
      <c r="P1302" s="8"/>
      <c r="Q1302" s="8"/>
    </row>
    <row r="1303" spans="8:17" x14ac:dyDescent="0.35">
      <c r="H1303" s="8"/>
      <c r="I1303" s="8"/>
      <c r="J1303" s="8"/>
      <c r="K1303" s="8"/>
      <c r="L1303" s="8"/>
      <c r="M1303" s="8"/>
      <c r="N1303" s="8"/>
      <c r="O1303" s="8"/>
      <c r="P1303" s="8"/>
      <c r="Q1303" s="8"/>
    </row>
    <row r="1304" spans="8:17" x14ac:dyDescent="0.35">
      <c r="H1304" s="8"/>
      <c r="I1304" s="8"/>
      <c r="J1304" s="8"/>
      <c r="K1304" s="8"/>
      <c r="L1304" s="8"/>
      <c r="M1304" s="8"/>
      <c r="N1304" s="8"/>
      <c r="O1304" s="8"/>
      <c r="P1304" s="8"/>
      <c r="Q1304" s="8"/>
    </row>
    <row r="1305" spans="8:17" x14ac:dyDescent="0.35">
      <c r="H1305" s="8"/>
      <c r="I1305" s="8"/>
      <c r="J1305" s="8"/>
      <c r="K1305" s="8"/>
      <c r="L1305" s="8"/>
      <c r="M1305" s="8"/>
      <c r="N1305" s="8"/>
      <c r="O1305" s="8"/>
      <c r="P1305" s="8"/>
      <c r="Q1305" s="8"/>
    </row>
    <row r="1306" spans="8:17" x14ac:dyDescent="0.35">
      <c r="H1306" s="8"/>
      <c r="I1306" s="8"/>
      <c r="J1306" s="8"/>
      <c r="K1306" s="8"/>
      <c r="L1306" s="8"/>
      <c r="M1306" s="8"/>
      <c r="N1306" s="8"/>
      <c r="O1306" s="8"/>
      <c r="P1306" s="8"/>
      <c r="Q1306" s="8"/>
    </row>
    <row r="1307" spans="8:17" x14ac:dyDescent="0.35">
      <c r="H1307" s="8"/>
      <c r="I1307" s="8"/>
      <c r="J1307" s="8"/>
      <c r="K1307" s="8"/>
      <c r="L1307" s="8"/>
      <c r="M1307" s="8"/>
      <c r="N1307" s="8"/>
      <c r="O1307" s="8"/>
      <c r="P1307" s="8"/>
      <c r="Q1307" s="8"/>
    </row>
    <row r="1308" spans="8:17" x14ac:dyDescent="0.35">
      <c r="H1308" s="8"/>
      <c r="I1308" s="8"/>
      <c r="J1308" s="8"/>
      <c r="K1308" s="8"/>
      <c r="L1308" s="8"/>
      <c r="M1308" s="8"/>
      <c r="N1308" s="8"/>
      <c r="O1308" s="8"/>
      <c r="P1308" s="8"/>
      <c r="Q1308" s="8"/>
    </row>
    <row r="1309" spans="8:17" x14ac:dyDescent="0.35">
      <c r="H1309" s="8"/>
      <c r="I1309" s="8"/>
      <c r="J1309" s="8"/>
      <c r="K1309" s="8"/>
      <c r="L1309" s="8"/>
      <c r="M1309" s="8"/>
      <c r="N1309" s="8"/>
      <c r="O1309" s="8"/>
      <c r="P1309" s="8"/>
      <c r="Q1309" s="8"/>
    </row>
    <row r="1310" spans="8:17" x14ac:dyDescent="0.35">
      <c r="H1310" s="8"/>
      <c r="I1310" s="8"/>
      <c r="J1310" s="8"/>
      <c r="K1310" s="8"/>
      <c r="L1310" s="8"/>
      <c r="M1310" s="8"/>
      <c r="N1310" s="8"/>
      <c r="O1310" s="8"/>
      <c r="P1310" s="8"/>
      <c r="Q1310" s="8"/>
    </row>
    <row r="1311" spans="8:17" x14ac:dyDescent="0.35">
      <c r="H1311" s="8"/>
      <c r="I1311" s="8"/>
      <c r="J1311" s="8"/>
      <c r="K1311" s="8"/>
      <c r="L1311" s="8"/>
      <c r="M1311" s="8"/>
      <c r="N1311" s="8"/>
      <c r="O1311" s="8"/>
      <c r="P1311" s="8"/>
      <c r="Q1311" s="8"/>
    </row>
    <row r="1312" spans="8:17" x14ac:dyDescent="0.35">
      <c r="H1312" s="8"/>
      <c r="I1312" s="8"/>
      <c r="J1312" s="8"/>
      <c r="K1312" s="8"/>
      <c r="L1312" s="8"/>
      <c r="M1312" s="8"/>
      <c r="N1312" s="8"/>
      <c r="O1312" s="8"/>
      <c r="P1312" s="8"/>
      <c r="Q1312" s="8"/>
    </row>
    <row r="1313" spans="8:17" x14ac:dyDescent="0.35">
      <c r="H1313" s="8"/>
      <c r="I1313" s="8"/>
      <c r="J1313" s="8"/>
      <c r="K1313" s="8"/>
      <c r="L1313" s="8"/>
      <c r="M1313" s="8"/>
      <c r="N1313" s="8"/>
      <c r="O1313" s="8"/>
      <c r="P1313" s="8"/>
      <c r="Q1313" s="8"/>
    </row>
    <row r="1314" spans="8:17" x14ac:dyDescent="0.35">
      <c r="H1314" s="8"/>
      <c r="I1314" s="8"/>
      <c r="J1314" s="8"/>
      <c r="K1314" s="8"/>
      <c r="L1314" s="8"/>
      <c r="M1314" s="8"/>
      <c r="N1314" s="8"/>
      <c r="O1314" s="8"/>
      <c r="P1314" s="8"/>
      <c r="Q1314" s="8"/>
    </row>
    <row r="1315" spans="8:17" x14ac:dyDescent="0.35">
      <c r="H1315" s="8"/>
      <c r="I1315" s="8"/>
      <c r="J1315" s="8"/>
      <c r="K1315" s="8"/>
      <c r="L1315" s="8"/>
      <c r="M1315" s="8"/>
      <c r="N1315" s="8"/>
      <c r="O1315" s="8"/>
      <c r="P1315" s="8"/>
      <c r="Q1315" s="8"/>
    </row>
    <row r="1316" spans="8:17" x14ac:dyDescent="0.35">
      <c r="H1316" s="8"/>
      <c r="I1316" s="8"/>
      <c r="J1316" s="8"/>
      <c r="K1316" s="8"/>
      <c r="L1316" s="8"/>
      <c r="M1316" s="8"/>
      <c r="N1316" s="8"/>
      <c r="O1316" s="8"/>
      <c r="P1316" s="8"/>
      <c r="Q1316" s="8"/>
    </row>
    <row r="1317" spans="8:17" x14ac:dyDescent="0.35">
      <c r="H1317" s="8"/>
      <c r="I1317" s="8"/>
      <c r="J1317" s="8"/>
      <c r="K1317" s="8"/>
      <c r="L1317" s="8"/>
      <c r="M1317" s="8"/>
      <c r="N1317" s="8"/>
      <c r="O1317" s="8"/>
      <c r="P1317" s="8"/>
      <c r="Q1317" s="8"/>
    </row>
    <row r="1318" spans="8:17" x14ac:dyDescent="0.35">
      <c r="H1318" s="8"/>
      <c r="I1318" s="8"/>
      <c r="J1318" s="8"/>
      <c r="K1318" s="8"/>
      <c r="L1318" s="8"/>
      <c r="M1318" s="8"/>
      <c r="N1318" s="8"/>
      <c r="O1318" s="8"/>
      <c r="P1318" s="8"/>
      <c r="Q1318" s="8"/>
    </row>
    <row r="1319" spans="8:17" x14ac:dyDescent="0.35">
      <c r="H1319" s="8"/>
      <c r="I1319" s="8"/>
      <c r="J1319" s="8"/>
      <c r="K1319" s="8"/>
      <c r="L1319" s="8"/>
      <c r="M1319" s="8"/>
      <c r="N1319" s="8"/>
      <c r="O1319" s="8"/>
      <c r="P1319" s="8"/>
      <c r="Q1319" s="8"/>
    </row>
    <row r="1320" spans="8:17" x14ac:dyDescent="0.35">
      <c r="H1320" s="8"/>
      <c r="I1320" s="8"/>
      <c r="J1320" s="8"/>
      <c r="K1320" s="8"/>
      <c r="L1320" s="8"/>
      <c r="M1320" s="8"/>
      <c r="N1320" s="8"/>
      <c r="O1320" s="8"/>
      <c r="P1320" s="8"/>
      <c r="Q1320" s="8"/>
    </row>
    <row r="1321" spans="8:17" x14ac:dyDescent="0.35">
      <c r="H1321" s="8"/>
      <c r="I1321" s="8"/>
      <c r="J1321" s="8"/>
      <c r="K1321" s="8"/>
      <c r="L1321" s="8"/>
      <c r="M1321" s="8"/>
      <c r="N1321" s="8"/>
      <c r="O1321" s="8"/>
      <c r="P1321" s="8"/>
      <c r="Q1321" s="8"/>
    </row>
    <row r="1322" spans="8:17" x14ac:dyDescent="0.35">
      <c r="H1322" s="8"/>
      <c r="I1322" s="8"/>
      <c r="J1322" s="8"/>
      <c r="K1322" s="8"/>
      <c r="L1322" s="8"/>
      <c r="M1322" s="8"/>
      <c r="N1322" s="8"/>
      <c r="O1322" s="8"/>
      <c r="P1322" s="8"/>
      <c r="Q1322" s="8"/>
    </row>
    <row r="1323" spans="8:17" x14ac:dyDescent="0.35">
      <c r="H1323" s="8"/>
      <c r="I1323" s="8"/>
      <c r="J1323" s="8"/>
      <c r="K1323" s="8"/>
      <c r="L1323" s="8"/>
      <c r="M1323" s="8"/>
      <c r="N1323" s="8"/>
      <c r="O1323" s="8"/>
      <c r="P1323" s="8"/>
      <c r="Q1323" s="8"/>
    </row>
    <row r="1324" spans="8:17" x14ac:dyDescent="0.35">
      <c r="H1324" s="8"/>
      <c r="I1324" s="8"/>
      <c r="J1324" s="8"/>
      <c r="K1324" s="8"/>
      <c r="L1324" s="8"/>
      <c r="M1324" s="8"/>
      <c r="N1324" s="8"/>
      <c r="O1324" s="8"/>
      <c r="P1324" s="8"/>
      <c r="Q1324" s="8"/>
    </row>
    <row r="1325" spans="8:17" x14ac:dyDescent="0.35">
      <c r="H1325" s="8"/>
      <c r="I1325" s="8"/>
      <c r="J1325" s="8"/>
      <c r="K1325" s="8"/>
      <c r="L1325" s="8"/>
      <c r="M1325" s="8"/>
      <c r="N1325" s="8"/>
      <c r="O1325" s="8"/>
      <c r="P1325" s="8"/>
      <c r="Q1325" s="8"/>
    </row>
    <row r="1326" spans="8:17" x14ac:dyDescent="0.35">
      <c r="H1326" s="8"/>
      <c r="I1326" s="8"/>
      <c r="J1326" s="8"/>
      <c r="K1326" s="8"/>
      <c r="L1326" s="8"/>
      <c r="M1326" s="8"/>
      <c r="N1326" s="8"/>
      <c r="O1326" s="8"/>
      <c r="P1326" s="8"/>
      <c r="Q1326" s="8"/>
    </row>
    <row r="1327" spans="8:17" x14ac:dyDescent="0.35">
      <c r="H1327" s="8"/>
      <c r="I1327" s="8"/>
      <c r="J1327" s="8"/>
      <c r="K1327" s="8"/>
      <c r="L1327" s="8"/>
      <c r="M1327" s="8"/>
      <c r="N1327" s="8"/>
      <c r="O1327" s="8"/>
      <c r="P1327" s="8"/>
      <c r="Q1327" s="8"/>
    </row>
    <row r="1328" spans="8:17" x14ac:dyDescent="0.35">
      <c r="H1328" s="8"/>
      <c r="I1328" s="8"/>
      <c r="J1328" s="8"/>
      <c r="K1328" s="8"/>
      <c r="L1328" s="8"/>
      <c r="M1328" s="8"/>
      <c r="N1328" s="8"/>
      <c r="O1328" s="8"/>
      <c r="P1328" s="8"/>
      <c r="Q1328" s="8"/>
    </row>
    <row r="1329" spans="8:17" x14ac:dyDescent="0.35">
      <c r="H1329" s="8"/>
      <c r="I1329" s="8"/>
      <c r="J1329" s="8"/>
      <c r="K1329" s="8"/>
      <c r="L1329" s="8"/>
      <c r="M1329" s="8"/>
      <c r="N1329" s="8"/>
      <c r="O1329" s="8"/>
      <c r="P1329" s="8"/>
      <c r="Q1329" s="8"/>
    </row>
    <row r="1330" spans="8:17" x14ac:dyDescent="0.35">
      <c r="H1330" s="8"/>
      <c r="I1330" s="8"/>
      <c r="J1330" s="8"/>
      <c r="K1330" s="8"/>
      <c r="L1330" s="8"/>
      <c r="M1330" s="8"/>
      <c r="N1330" s="8"/>
      <c r="O1330" s="8"/>
      <c r="P1330" s="8"/>
      <c r="Q1330" s="8"/>
    </row>
    <row r="1331" spans="8:17" x14ac:dyDescent="0.35">
      <c r="H1331" s="8"/>
      <c r="I1331" s="8"/>
      <c r="J1331" s="8"/>
      <c r="K1331" s="8"/>
      <c r="L1331" s="8"/>
      <c r="M1331" s="8"/>
      <c r="N1331" s="8"/>
      <c r="O1331" s="8"/>
      <c r="P1331" s="8"/>
      <c r="Q1331" s="8"/>
    </row>
    <row r="1332" spans="8:17" x14ac:dyDescent="0.35">
      <c r="H1332" s="8"/>
      <c r="I1332" s="8"/>
      <c r="J1332" s="8"/>
      <c r="K1332" s="8"/>
      <c r="L1332" s="8"/>
      <c r="M1332" s="8"/>
      <c r="N1332" s="8"/>
      <c r="O1332" s="8"/>
      <c r="P1332" s="8"/>
      <c r="Q1332" s="8"/>
    </row>
    <row r="1333" spans="8:17" x14ac:dyDescent="0.35">
      <c r="H1333" s="8"/>
      <c r="I1333" s="8"/>
      <c r="J1333" s="8"/>
      <c r="K1333" s="8"/>
      <c r="L1333" s="8"/>
      <c r="M1333" s="8"/>
      <c r="N1333" s="8"/>
      <c r="O1333" s="8"/>
      <c r="P1333" s="8"/>
      <c r="Q1333" s="8"/>
    </row>
    <row r="1334" spans="8:17" x14ac:dyDescent="0.35">
      <c r="H1334" s="8"/>
      <c r="I1334" s="8"/>
      <c r="J1334" s="8"/>
      <c r="K1334" s="8"/>
      <c r="L1334" s="8"/>
      <c r="M1334" s="8"/>
      <c r="N1334" s="8"/>
      <c r="O1334" s="8"/>
      <c r="P1334" s="8"/>
      <c r="Q1334" s="8"/>
    </row>
    <row r="1335" spans="8:17" x14ac:dyDescent="0.35">
      <c r="H1335" s="8"/>
      <c r="I1335" s="8"/>
      <c r="J1335" s="8"/>
      <c r="K1335" s="8"/>
      <c r="L1335" s="8"/>
      <c r="M1335" s="8"/>
      <c r="N1335" s="8"/>
      <c r="O1335" s="8"/>
      <c r="P1335" s="8"/>
      <c r="Q1335" s="8"/>
    </row>
    <row r="1336" spans="8:17" x14ac:dyDescent="0.35">
      <c r="H1336" s="8"/>
      <c r="I1336" s="8"/>
      <c r="J1336" s="8"/>
      <c r="K1336" s="8"/>
      <c r="L1336" s="8"/>
      <c r="M1336" s="8"/>
      <c r="N1336" s="8"/>
      <c r="O1336" s="8"/>
      <c r="P1336" s="8"/>
      <c r="Q1336" s="8"/>
    </row>
    <row r="1337" spans="8:17" x14ac:dyDescent="0.35">
      <c r="H1337" s="8"/>
      <c r="I1337" s="8"/>
      <c r="J1337" s="8"/>
      <c r="K1337" s="8"/>
      <c r="L1337" s="8"/>
      <c r="M1337" s="8"/>
      <c r="N1337" s="8"/>
      <c r="O1337" s="8"/>
      <c r="P1337" s="8"/>
      <c r="Q1337" s="8"/>
    </row>
    <row r="1338" spans="8:17" x14ac:dyDescent="0.35">
      <c r="H1338" s="8"/>
      <c r="I1338" s="8"/>
      <c r="J1338" s="8"/>
      <c r="K1338" s="8"/>
      <c r="L1338" s="8"/>
      <c r="M1338" s="8"/>
      <c r="N1338" s="8"/>
      <c r="O1338" s="8"/>
      <c r="P1338" s="8"/>
      <c r="Q1338" s="8"/>
    </row>
    <row r="1339" spans="8:17" x14ac:dyDescent="0.35">
      <c r="H1339" s="8"/>
      <c r="I1339" s="8"/>
      <c r="J1339" s="8"/>
      <c r="K1339" s="8"/>
      <c r="L1339" s="8"/>
      <c r="M1339" s="8"/>
      <c r="N1339" s="8"/>
      <c r="O1339" s="8"/>
      <c r="P1339" s="8"/>
      <c r="Q1339" s="8"/>
    </row>
    <row r="1340" spans="8:17" x14ac:dyDescent="0.35">
      <c r="H1340" s="8"/>
      <c r="I1340" s="8"/>
      <c r="J1340" s="8"/>
      <c r="K1340" s="8"/>
      <c r="L1340" s="8"/>
      <c r="M1340" s="8"/>
      <c r="N1340" s="8"/>
      <c r="O1340" s="8"/>
      <c r="P1340" s="8"/>
      <c r="Q1340" s="8"/>
    </row>
    <row r="1341" spans="8:17" x14ac:dyDescent="0.35">
      <c r="H1341" s="8"/>
      <c r="I1341" s="8"/>
      <c r="J1341" s="8"/>
      <c r="K1341" s="8"/>
      <c r="L1341" s="8"/>
      <c r="M1341" s="8"/>
      <c r="N1341" s="8"/>
      <c r="O1341" s="8"/>
      <c r="P1341" s="8"/>
      <c r="Q1341" s="8"/>
    </row>
    <row r="1342" spans="8:17" x14ac:dyDescent="0.35">
      <c r="H1342" s="8"/>
      <c r="I1342" s="8"/>
      <c r="J1342" s="8"/>
      <c r="K1342" s="8"/>
      <c r="L1342" s="8"/>
      <c r="M1342" s="8"/>
      <c r="N1342" s="8"/>
      <c r="O1342" s="8"/>
      <c r="P1342" s="8"/>
      <c r="Q1342" s="8"/>
    </row>
    <row r="1343" spans="8:17" x14ac:dyDescent="0.35">
      <c r="H1343" s="8"/>
      <c r="I1343" s="8"/>
      <c r="J1343" s="8"/>
      <c r="K1343" s="8"/>
      <c r="L1343" s="8"/>
      <c r="M1343" s="8"/>
      <c r="N1343" s="8"/>
      <c r="O1343" s="8"/>
      <c r="P1343" s="8"/>
      <c r="Q1343" s="8"/>
    </row>
    <row r="1344" spans="8:17" x14ac:dyDescent="0.35">
      <c r="H1344" s="8"/>
      <c r="I1344" s="8"/>
      <c r="J1344" s="8"/>
      <c r="K1344" s="8"/>
      <c r="L1344" s="8"/>
      <c r="M1344" s="8"/>
      <c r="N1344" s="8"/>
      <c r="O1344" s="8"/>
      <c r="P1344" s="8"/>
      <c r="Q1344" s="8"/>
    </row>
    <row r="1345" spans="8:17" x14ac:dyDescent="0.35">
      <c r="H1345" s="8"/>
      <c r="I1345" s="8"/>
      <c r="J1345" s="8"/>
      <c r="K1345" s="8"/>
      <c r="L1345" s="8"/>
      <c r="M1345" s="8"/>
      <c r="N1345" s="8"/>
      <c r="O1345" s="8"/>
      <c r="P1345" s="8"/>
      <c r="Q1345" s="8"/>
    </row>
    <row r="1346" spans="8:17" x14ac:dyDescent="0.35">
      <c r="H1346" s="8"/>
      <c r="I1346" s="8"/>
      <c r="J1346" s="8"/>
      <c r="K1346" s="8"/>
      <c r="L1346" s="8"/>
      <c r="M1346" s="8"/>
      <c r="N1346" s="8"/>
      <c r="O1346" s="8"/>
      <c r="P1346" s="8"/>
      <c r="Q1346" s="8"/>
    </row>
    <row r="1347" spans="8:17" x14ac:dyDescent="0.35">
      <c r="H1347" s="8"/>
      <c r="I1347" s="8"/>
      <c r="J1347" s="8"/>
      <c r="K1347" s="8"/>
      <c r="L1347" s="8"/>
      <c r="M1347" s="8"/>
      <c r="N1347" s="8"/>
      <c r="O1347" s="8"/>
      <c r="P1347" s="8"/>
      <c r="Q1347" s="8"/>
    </row>
    <row r="1348" spans="8:17" x14ac:dyDescent="0.35">
      <c r="H1348" s="8"/>
      <c r="I1348" s="8"/>
      <c r="J1348" s="8"/>
      <c r="K1348" s="8"/>
      <c r="L1348" s="8"/>
      <c r="M1348" s="8"/>
      <c r="N1348" s="8"/>
      <c r="O1348" s="8"/>
      <c r="P1348" s="8"/>
      <c r="Q1348" s="8"/>
    </row>
    <row r="1349" spans="8:17" x14ac:dyDescent="0.35">
      <c r="H1349" s="8"/>
      <c r="I1349" s="8"/>
      <c r="J1349" s="8"/>
      <c r="K1349" s="8"/>
      <c r="L1349" s="8"/>
      <c r="M1349" s="8"/>
      <c r="N1349" s="8"/>
      <c r="O1349" s="8"/>
      <c r="P1349" s="8"/>
      <c r="Q1349" s="8"/>
    </row>
    <row r="1350" spans="8:17" x14ac:dyDescent="0.35">
      <c r="H1350" s="8"/>
      <c r="I1350" s="8"/>
      <c r="J1350" s="8"/>
      <c r="K1350" s="8"/>
      <c r="L1350" s="8"/>
      <c r="M1350" s="8"/>
      <c r="N1350" s="8"/>
      <c r="O1350" s="8"/>
      <c r="P1350" s="8"/>
      <c r="Q1350" s="8"/>
    </row>
    <row r="1351" spans="8:17" x14ac:dyDescent="0.35">
      <c r="H1351" s="8"/>
      <c r="I1351" s="8"/>
      <c r="J1351" s="8"/>
      <c r="K1351" s="8"/>
      <c r="L1351" s="8"/>
      <c r="M1351" s="8"/>
      <c r="N1351" s="8"/>
      <c r="O1351" s="8"/>
      <c r="P1351" s="8"/>
      <c r="Q1351" s="8"/>
    </row>
    <row r="1352" spans="8:17" x14ac:dyDescent="0.35">
      <c r="H1352" s="8"/>
      <c r="I1352" s="8"/>
      <c r="J1352" s="8"/>
      <c r="K1352" s="8"/>
      <c r="L1352" s="8"/>
      <c r="M1352" s="8"/>
      <c r="N1352" s="8"/>
      <c r="O1352" s="8"/>
      <c r="P1352" s="8"/>
      <c r="Q1352" s="8"/>
    </row>
    <row r="1353" spans="8:17" x14ac:dyDescent="0.35">
      <c r="H1353" s="8"/>
      <c r="I1353" s="8"/>
      <c r="J1353" s="8"/>
      <c r="K1353" s="8"/>
      <c r="L1353" s="8"/>
      <c r="M1353" s="8"/>
      <c r="N1353" s="8"/>
      <c r="O1353" s="8"/>
      <c r="P1353" s="8"/>
      <c r="Q1353" s="8"/>
    </row>
    <row r="1354" spans="8:17" x14ac:dyDescent="0.35">
      <c r="H1354" s="8"/>
      <c r="I1354" s="8"/>
      <c r="J1354" s="8"/>
      <c r="K1354" s="8"/>
      <c r="L1354" s="8"/>
      <c r="M1354" s="8"/>
      <c r="N1354" s="8"/>
      <c r="O1354" s="8"/>
      <c r="P1354" s="8"/>
      <c r="Q1354" s="8"/>
    </row>
    <row r="1355" spans="8:17" x14ac:dyDescent="0.35">
      <c r="H1355" s="8"/>
      <c r="I1355" s="8"/>
      <c r="J1355" s="8"/>
      <c r="K1355" s="8"/>
      <c r="L1355" s="8"/>
      <c r="M1355" s="8"/>
      <c r="N1355" s="8"/>
      <c r="O1355" s="8"/>
      <c r="P1355" s="8"/>
      <c r="Q1355" s="8"/>
    </row>
    <row r="1356" spans="8:17" x14ac:dyDescent="0.35">
      <c r="H1356" s="8"/>
      <c r="I1356" s="8"/>
      <c r="J1356" s="8"/>
      <c r="K1356" s="8"/>
      <c r="L1356" s="8"/>
      <c r="M1356" s="8"/>
      <c r="N1356" s="8"/>
      <c r="O1356" s="8"/>
      <c r="P1356" s="8"/>
      <c r="Q1356" s="8"/>
    </row>
    <row r="1357" spans="8:17" x14ac:dyDescent="0.35">
      <c r="H1357" s="8"/>
      <c r="I1357" s="8"/>
      <c r="J1357" s="8"/>
      <c r="K1357" s="8"/>
      <c r="L1357" s="8"/>
      <c r="M1357" s="8"/>
      <c r="N1357" s="8"/>
      <c r="O1357" s="8"/>
      <c r="P1357" s="8"/>
      <c r="Q1357" s="8"/>
    </row>
    <row r="1358" spans="8:17" x14ac:dyDescent="0.35">
      <c r="H1358" s="8"/>
      <c r="I1358" s="8"/>
      <c r="J1358" s="8"/>
      <c r="K1358" s="8"/>
      <c r="L1358" s="8"/>
      <c r="M1358" s="8"/>
      <c r="N1358" s="8"/>
      <c r="O1358" s="8"/>
      <c r="P1358" s="8"/>
      <c r="Q1358" s="8"/>
    </row>
    <row r="1359" spans="8:17" x14ac:dyDescent="0.35">
      <c r="H1359" s="8"/>
      <c r="I1359" s="8"/>
      <c r="J1359" s="8"/>
      <c r="K1359" s="8"/>
      <c r="L1359" s="8"/>
      <c r="M1359" s="8"/>
      <c r="N1359" s="8"/>
      <c r="O1359" s="8"/>
      <c r="P1359" s="8"/>
      <c r="Q1359" s="8"/>
    </row>
    <row r="1360" spans="8:17" x14ac:dyDescent="0.35">
      <c r="H1360" s="8"/>
      <c r="I1360" s="8"/>
      <c r="J1360" s="8"/>
      <c r="K1360" s="8"/>
      <c r="L1360" s="8"/>
      <c r="M1360" s="8"/>
      <c r="N1360" s="8"/>
      <c r="O1360" s="8"/>
      <c r="P1360" s="8"/>
      <c r="Q1360" s="8"/>
    </row>
    <row r="1361" spans="8:17" x14ac:dyDescent="0.35">
      <c r="H1361" s="8"/>
      <c r="I1361" s="8"/>
      <c r="J1361" s="8"/>
      <c r="K1361" s="8"/>
      <c r="L1361" s="8"/>
      <c r="M1361" s="8"/>
      <c r="N1361" s="8"/>
      <c r="O1361" s="8"/>
      <c r="P1361" s="8"/>
      <c r="Q1361" s="8"/>
    </row>
    <row r="1362" spans="8:17" x14ac:dyDescent="0.35">
      <c r="H1362" s="8"/>
      <c r="I1362" s="8"/>
      <c r="J1362" s="8"/>
      <c r="K1362" s="8"/>
      <c r="L1362" s="8"/>
      <c r="M1362" s="8"/>
      <c r="N1362" s="8"/>
      <c r="O1362" s="8"/>
      <c r="P1362" s="8"/>
      <c r="Q1362" s="8"/>
    </row>
    <row r="1363" spans="8:17" x14ac:dyDescent="0.35">
      <c r="H1363" s="8"/>
      <c r="I1363" s="8"/>
      <c r="J1363" s="8"/>
      <c r="K1363" s="8"/>
      <c r="L1363" s="8"/>
      <c r="M1363" s="8"/>
      <c r="N1363" s="8"/>
      <c r="O1363" s="8"/>
      <c r="P1363" s="8"/>
      <c r="Q1363" s="8"/>
    </row>
    <row r="1364" spans="8:17" x14ac:dyDescent="0.35">
      <c r="H1364" s="8"/>
      <c r="I1364" s="8"/>
      <c r="J1364" s="8"/>
      <c r="K1364" s="8"/>
      <c r="L1364" s="8"/>
      <c r="M1364" s="8"/>
      <c r="N1364" s="8"/>
      <c r="O1364" s="8"/>
      <c r="P1364" s="8"/>
      <c r="Q1364" s="8"/>
    </row>
    <row r="1365" spans="8:17" x14ac:dyDescent="0.35">
      <c r="H1365" s="8"/>
      <c r="I1365" s="8"/>
      <c r="J1365" s="8"/>
      <c r="K1365" s="8"/>
      <c r="L1365" s="8"/>
      <c r="M1365" s="8"/>
      <c r="N1365" s="8"/>
      <c r="O1365" s="8"/>
      <c r="P1365" s="8"/>
      <c r="Q1365" s="8"/>
    </row>
    <row r="1366" spans="8:17" x14ac:dyDescent="0.35">
      <c r="H1366" s="8"/>
      <c r="I1366" s="8"/>
      <c r="J1366" s="8"/>
      <c r="K1366" s="8"/>
      <c r="L1366" s="8"/>
      <c r="M1366" s="8"/>
      <c r="N1366" s="8"/>
      <c r="O1366" s="8"/>
      <c r="P1366" s="8"/>
      <c r="Q1366" s="8"/>
    </row>
    <row r="1367" spans="8:17" x14ac:dyDescent="0.35">
      <c r="H1367" s="8"/>
      <c r="I1367" s="8"/>
      <c r="J1367" s="8"/>
      <c r="K1367" s="8"/>
      <c r="L1367" s="8"/>
      <c r="M1367" s="8"/>
      <c r="N1367" s="8"/>
      <c r="O1367" s="8"/>
      <c r="P1367" s="8"/>
      <c r="Q1367" s="8"/>
    </row>
    <row r="1368" spans="8:17" x14ac:dyDescent="0.35">
      <c r="H1368" s="8"/>
      <c r="I1368" s="8"/>
      <c r="J1368" s="8"/>
      <c r="K1368" s="8"/>
      <c r="L1368" s="8"/>
      <c r="M1368" s="8"/>
      <c r="N1368" s="8"/>
      <c r="O1368" s="8"/>
      <c r="P1368" s="8"/>
      <c r="Q1368" s="8"/>
    </row>
    <row r="1369" spans="8:17" x14ac:dyDescent="0.35">
      <c r="H1369" s="8"/>
      <c r="I1369" s="8"/>
      <c r="J1369" s="8"/>
      <c r="K1369" s="8"/>
      <c r="L1369" s="8"/>
      <c r="M1369" s="8"/>
      <c r="N1369" s="8"/>
      <c r="O1369" s="8"/>
      <c r="P1369" s="8"/>
      <c r="Q1369" s="8"/>
    </row>
    <row r="1370" spans="8:17" x14ac:dyDescent="0.35">
      <c r="H1370" s="8"/>
      <c r="I1370" s="8"/>
      <c r="J1370" s="8"/>
      <c r="K1370" s="8"/>
      <c r="L1370" s="8"/>
      <c r="M1370" s="8"/>
      <c r="N1370" s="8"/>
      <c r="O1370" s="8"/>
      <c r="P1370" s="8"/>
      <c r="Q1370" s="8"/>
    </row>
    <row r="1371" spans="8:17" x14ac:dyDescent="0.35">
      <c r="H1371" s="8"/>
      <c r="I1371" s="8"/>
      <c r="J1371" s="8"/>
      <c r="K1371" s="8"/>
      <c r="L1371" s="8"/>
      <c r="M1371" s="8"/>
      <c r="N1371" s="8"/>
      <c r="O1371" s="8"/>
      <c r="P1371" s="8"/>
      <c r="Q1371" s="8"/>
    </row>
    <row r="1372" spans="8:17" x14ac:dyDescent="0.35">
      <c r="H1372" s="8"/>
      <c r="I1372" s="8"/>
      <c r="J1372" s="8"/>
      <c r="K1372" s="8"/>
      <c r="L1372" s="8"/>
      <c r="M1372" s="8"/>
      <c r="N1372" s="8"/>
      <c r="O1372" s="8"/>
      <c r="P1372" s="8"/>
      <c r="Q1372" s="8"/>
    </row>
    <row r="1373" spans="8:17" x14ac:dyDescent="0.35">
      <c r="H1373" s="8"/>
      <c r="I1373" s="8"/>
      <c r="J1373" s="8"/>
      <c r="K1373" s="8"/>
      <c r="L1373" s="8"/>
      <c r="M1373" s="8"/>
      <c r="N1373" s="8"/>
      <c r="O1373" s="8"/>
      <c r="P1373" s="8"/>
      <c r="Q1373" s="8"/>
    </row>
    <row r="1374" spans="8:17" x14ac:dyDescent="0.35">
      <c r="H1374" s="8"/>
      <c r="I1374" s="8"/>
      <c r="J1374" s="8"/>
      <c r="K1374" s="8"/>
      <c r="L1374" s="8"/>
      <c r="M1374" s="8"/>
      <c r="N1374" s="8"/>
      <c r="O1374" s="8"/>
      <c r="P1374" s="8"/>
      <c r="Q1374" s="8"/>
    </row>
    <row r="1375" spans="8:17" x14ac:dyDescent="0.35">
      <c r="H1375" s="8"/>
      <c r="I1375" s="8"/>
      <c r="J1375" s="8"/>
      <c r="K1375" s="8"/>
      <c r="L1375" s="8"/>
      <c r="M1375" s="8"/>
      <c r="N1375" s="8"/>
      <c r="O1375" s="8"/>
      <c r="P1375" s="8"/>
      <c r="Q1375" s="8"/>
    </row>
    <row r="1376" spans="8:17" x14ac:dyDescent="0.35">
      <c r="H1376" s="8"/>
      <c r="I1376" s="8"/>
      <c r="J1376" s="8"/>
      <c r="K1376" s="8"/>
      <c r="L1376" s="8"/>
      <c r="M1376" s="8"/>
      <c r="N1376" s="8"/>
      <c r="O1376" s="8"/>
      <c r="P1376" s="8"/>
      <c r="Q1376" s="8"/>
    </row>
    <row r="1377" spans="8:17" x14ac:dyDescent="0.35">
      <c r="H1377" s="8"/>
      <c r="I1377" s="8"/>
      <c r="J1377" s="8"/>
      <c r="K1377" s="8"/>
      <c r="L1377" s="8"/>
      <c r="M1377" s="8"/>
      <c r="N1377" s="8"/>
      <c r="O1377" s="8"/>
      <c r="P1377" s="8"/>
      <c r="Q1377" s="8"/>
    </row>
    <row r="1378" spans="8:17" x14ac:dyDescent="0.35">
      <c r="H1378" s="8"/>
      <c r="I1378" s="8"/>
      <c r="J1378" s="8"/>
      <c r="K1378" s="8"/>
      <c r="L1378" s="8"/>
      <c r="M1378" s="8"/>
      <c r="N1378" s="8"/>
      <c r="O1378" s="8"/>
      <c r="P1378" s="8"/>
      <c r="Q1378" s="8"/>
    </row>
    <row r="1379" spans="8:17" x14ac:dyDescent="0.35">
      <c r="H1379" s="8"/>
      <c r="I1379" s="8"/>
      <c r="J1379" s="8"/>
      <c r="K1379" s="8"/>
      <c r="L1379" s="8"/>
      <c r="M1379" s="8"/>
      <c r="N1379" s="8"/>
      <c r="O1379" s="8"/>
      <c r="P1379" s="8"/>
      <c r="Q1379" s="8"/>
    </row>
    <row r="1380" spans="8:17" x14ac:dyDescent="0.35">
      <c r="H1380" s="8"/>
      <c r="I1380" s="8"/>
      <c r="J1380" s="8"/>
      <c r="K1380" s="8"/>
      <c r="L1380" s="8"/>
      <c r="M1380" s="8"/>
      <c r="N1380" s="8"/>
      <c r="O1380" s="8"/>
      <c r="P1380" s="8"/>
      <c r="Q1380" s="8"/>
    </row>
    <row r="1381" spans="8:17" x14ac:dyDescent="0.35">
      <c r="H1381" s="8"/>
      <c r="I1381" s="8"/>
      <c r="J1381" s="8"/>
      <c r="K1381" s="8"/>
      <c r="L1381" s="8"/>
      <c r="M1381" s="8"/>
      <c r="N1381" s="8"/>
      <c r="O1381" s="8"/>
      <c r="P1381" s="8"/>
      <c r="Q1381" s="8"/>
    </row>
    <row r="1382" spans="8:17" x14ac:dyDescent="0.35">
      <c r="H1382" s="8"/>
      <c r="I1382" s="8"/>
      <c r="J1382" s="8"/>
      <c r="K1382" s="8"/>
      <c r="L1382" s="8"/>
      <c r="M1382" s="8"/>
      <c r="N1382" s="8"/>
      <c r="O1382" s="8"/>
      <c r="P1382" s="8"/>
      <c r="Q1382" s="8"/>
    </row>
    <row r="1383" spans="8:17" x14ac:dyDescent="0.35">
      <c r="H1383" s="8"/>
      <c r="I1383" s="8"/>
      <c r="J1383" s="8"/>
      <c r="K1383" s="8"/>
      <c r="L1383" s="8"/>
      <c r="M1383" s="8"/>
      <c r="N1383" s="8"/>
      <c r="O1383" s="8"/>
      <c r="P1383" s="8"/>
      <c r="Q1383" s="8"/>
    </row>
    <row r="1384" spans="8:17" x14ac:dyDescent="0.35">
      <c r="H1384" s="8"/>
      <c r="I1384" s="8"/>
      <c r="J1384" s="8"/>
      <c r="K1384" s="8"/>
      <c r="L1384" s="8"/>
      <c r="M1384" s="8"/>
      <c r="N1384" s="8"/>
      <c r="O1384" s="8"/>
      <c r="P1384" s="8"/>
      <c r="Q1384" s="8"/>
    </row>
    <row r="1385" spans="8:17" x14ac:dyDescent="0.35">
      <c r="H1385" s="8"/>
      <c r="I1385" s="8"/>
      <c r="J1385" s="8"/>
      <c r="K1385" s="8"/>
      <c r="L1385" s="8"/>
      <c r="M1385" s="8"/>
      <c r="N1385" s="8"/>
      <c r="O1385" s="8"/>
      <c r="P1385" s="8"/>
      <c r="Q1385" s="8"/>
    </row>
    <row r="1386" spans="8:17" x14ac:dyDescent="0.35">
      <c r="H1386" s="8"/>
      <c r="I1386" s="8"/>
      <c r="J1386" s="8"/>
      <c r="K1386" s="8"/>
      <c r="L1386" s="8"/>
      <c r="M1386" s="8"/>
      <c r="N1386" s="8"/>
      <c r="O1386" s="8"/>
      <c r="P1386" s="8"/>
      <c r="Q1386" s="8"/>
    </row>
    <row r="1387" spans="8:17" x14ac:dyDescent="0.35">
      <c r="H1387" s="8"/>
      <c r="I1387" s="8"/>
      <c r="J1387" s="8"/>
      <c r="K1387" s="8"/>
      <c r="L1387" s="8"/>
      <c r="M1387" s="8"/>
      <c r="N1387" s="8"/>
      <c r="O1387" s="8"/>
      <c r="P1387" s="8"/>
      <c r="Q1387" s="8"/>
    </row>
    <row r="1388" spans="8:17" x14ac:dyDescent="0.35">
      <c r="H1388" s="8"/>
      <c r="I1388" s="8"/>
      <c r="J1388" s="8"/>
      <c r="K1388" s="8"/>
      <c r="L1388" s="8"/>
      <c r="M1388" s="8"/>
      <c r="N1388" s="8"/>
      <c r="O1388" s="8"/>
      <c r="P1388" s="8"/>
      <c r="Q1388" s="8"/>
    </row>
    <row r="1389" spans="8:17" x14ac:dyDescent="0.35">
      <c r="H1389" s="8"/>
      <c r="I1389" s="8"/>
      <c r="J1389" s="8"/>
      <c r="K1389" s="8"/>
      <c r="L1389" s="8"/>
      <c r="M1389" s="8"/>
      <c r="N1389" s="8"/>
      <c r="O1389" s="8"/>
      <c r="P1389" s="8"/>
      <c r="Q1389" s="8"/>
    </row>
    <row r="1390" spans="8:17" x14ac:dyDescent="0.35">
      <c r="H1390" s="8"/>
      <c r="I1390" s="8"/>
      <c r="J1390" s="8"/>
      <c r="K1390" s="8"/>
      <c r="L1390" s="8"/>
      <c r="M1390" s="8"/>
      <c r="N1390" s="8"/>
      <c r="O1390" s="8"/>
      <c r="P1390" s="8"/>
      <c r="Q1390" s="8"/>
    </row>
    <row r="1391" spans="8:17" x14ac:dyDescent="0.35">
      <c r="H1391" s="8"/>
      <c r="I1391" s="8"/>
      <c r="J1391" s="8"/>
      <c r="K1391" s="8"/>
      <c r="L1391" s="8"/>
      <c r="M1391" s="8"/>
      <c r="N1391" s="8"/>
      <c r="O1391" s="8"/>
      <c r="P1391" s="8"/>
      <c r="Q1391" s="8"/>
    </row>
    <row r="1392" spans="8:17" x14ac:dyDescent="0.35">
      <c r="H1392" s="8"/>
      <c r="I1392" s="8"/>
      <c r="J1392" s="8"/>
      <c r="K1392" s="8"/>
      <c r="L1392" s="8"/>
      <c r="M1392" s="8"/>
      <c r="N1392" s="8"/>
      <c r="O1392" s="8"/>
      <c r="P1392" s="8"/>
      <c r="Q1392" s="8"/>
    </row>
    <row r="1393" spans="8:17" x14ac:dyDescent="0.35">
      <c r="H1393" s="8"/>
      <c r="I1393" s="8"/>
      <c r="J1393" s="8"/>
      <c r="K1393" s="8"/>
      <c r="L1393" s="8"/>
      <c r="M1393" s="8"/>
      <c r="N1393" s="8"/>
      <c r="O1393" s="8"/>
      <c r="P1393" s="8"/>
      <c r="Q1393" s="8"/>
    </row>
    <row r="1394" spans="8:17" x14ac:dyDescent="0.35">
      <c r="H1394" s="8"/>
      <c r="I1394" s="8"/>
      <c r="J1394" s="8"/>
      <c r="K1394" s="8"/>
      <c r="L1394" s="8"/>
      <c r="M1394" s="8"/>
      <c r="N1394" s="8"/>
      <c r="O1394" s="8"/>
      <c r="P1394" s="8"/>
      <c r="Q1394" s="8"/>
    </row>
    <row r="1395" spans="8:17" x14ac:dyDescent="0.35">
      <c r="H1395" s="8"/>
      <c r="I1395" s="8"/>
      <c r="J1395" s="8"/>
      <c r="K1395" s="8"/>
      <c r="L1395" s="8"/>
      <c r="M1395" s="8"/>
      <c r="N1395" s="8"/>
      <c r="O1395" s="8"/>
      <c r="P1395" s="8"/>
      <c r="Q1395" s="8"/>
    </row>
    <row r="1396" spans="8:17" x14ac:dyDescent="0.35">
      <c r="H1396" s="8"/>
      <c r="I1396" s="8"/>
      <c r="J1396" s="8"/>
      <c r="K1396" s="8"/>
      <c r="L1396" s="8"/>
      <c r="M1396" s="8"/>
      <c r="N1396" s="8"/>
      <c r="O1396" s="8"/>
      <c r="P1396" s="8"/>
      <c r="Q1396" s="8"/>
    </row>
    <row r="1397" spans="8:17" x14ac:dyDescent="0.35">
      <c r="H1397" s="8"/>
      <c r="I1397" s="8"/>
      <c r="J1397" s="8"/>
      <c r="K1397" s="8"/>
      <c r="L1397" s="8"/>
      <c r="M1397" s="8"/>
      <c r="N1397" s="8"/>
      <c r="O1397" s="8"/>
      <c r="P1397" s="8"/>
      <c r="Q1397" s="8"/>
    </row>
    <row r="1398" spans="8:17" x14ac:dyDescent="0.35">
      <c r="H1398" s="8"/>
      <c r="I1398" s="8"/>
      <c r="J1398" s="8"/>
      <c r="K1398" s="8"/>
      <c r="L1398" s="8"/>
      <c r="M1398" s="8"/>
      <c r="N1398" s="8"/>
      <c r="O1398" s="8"/>
      <c r="P1398" s="8"/>
      <c r="Q1398" s="8"/>
    </row>
    <row r="1399" spans="8:17" x14ac:dyDescent="0.35">
      <c r="H1399" s="8"/>
      <c r="I1399" s="8"/>
      <c r="J1399" s="8"/>
      <c r="K1399" s="8"/>
      <c r="L1399" s="8"/>
      <c r="M1399" s="8"/>
      <c r="N1399" s="8"/>
      <c r="O1399" s="8"/>
      <c r="P1399" s="8"/>
      <c r="Q1399" s="8"/>
    </row>
    <row r="1400" spans="8:17" x14ac:dyDescent="0.35">
      <c r="H1400" s="8"/>
      <c r="I1400" s="8"/>
      <c r="J1400" s="8"/>
      <c r="K1400" s="8"/>
      <c r="L1400" s="8"/>
      <c r="M1400" s="8"/>
      <c r="N1400" s="8"/>
      <c r="O1400" s="8"/>
      <c r="P1400" s="8"/>
      <c r="Q1400" s="8"/>
    </row>
    <row r="1401" spans="8:17" x14ac:dyDescent="0.35">
      <c r="H1401" s="8"/>
      <c r="I1401" s="8"/>
      <c r="J1401" s="8"/>
      <c r="K1401" s="8"/>
      <c r="L1401" s="8"/>
      <c r="M1401" s="8"/>
      <c r="N1401" s="8"/>
      <c r="O1401" s="8"/>
      <c r="P1401" s="8"/>
      <c r="Q1401" s="8"/>
    </row>
    <row r="1402" spans="8:17" x14ac:dyDescent="0.35">
      <c r="H1402" s="8"/>
      <c r="I1402" s="8"/>
      <c r="J1402" s="8"/>
      <c r="K1402" s="8"/>
      <c r="L1402" s="8"/>
      <c r="M1402" s="8"/>
      <c r="N1402" s="8"/>
      <c r="O1402" s="8"/>
      <c r="P1402" s="8"/>
      <c r="Q1402" s="8"/>
    </row>
    <row r="1403" spans="8:17" x14ac:dyDescent="0.35">
      <c r="H1403" s="8"/>
      <c r="I1403" s="8"/>
      <c r="J1403" s="8"/>
      <c r="K1403" s="8"/>
      <c r="L1403" s="8"/>
      <c r="M1403" s="8"/>
      <c r="N1403" s="8"/>
      <c r="O1403" s="8"/>
      <c r="P1403" s="8"/>
      <c r="Q1403" s="8"/>
    </row>
    <row r="1404" spans="8:17" x14ac:dyDescent="0.35">
      <c r="H1404" s="8"/>
      <c r="I1404" s="8"/>
      <c r="J1404" s="8"/>
      <c r="K1404" s="8"/>
      <c r="L1404" s="8"/>
      <c r="M1404" s="8"/>
      <c r="N1404" s="8"/>
      <c r="O1404" s="8"/>
      <c r="P1404" s="8"/>
      <c r="Q1404" s="8"/>
    </row>
    <row r="1405" spans="8:17" x14ac:dyDescent="0.35">
      <c r="H1405" s="8"/>
      <c r="I1405" s="8"/>
      <c r="J1405" s="8"/>
      <c r="K1405" s="8"/>
      <c r="L1405" s="8"/>
      <c r="M1405" s="8"/>
      <c r="N1405" s="8"/>
      <c r="O1405" s="8"/>
      <c r="P1405" s="8"/>
      <c r="Q1405" s="8"/>
    </row>
    <row r="1406" spans="8:17" x14ac:dyDescent="0.35">
      <c r="H1406" s="8"/>
      <c r="I1406" s="8"/>
      <c r="J1406" s="8"/>
      <c r="K1406" s="8"/>
      <c r="L1406" s="8"/>
      <c r="M1406" s="8"/>
      <c r="N1406" s="8"/>
      <c r="O1406" s="8"/>
      <c r="P1406" s="8"/>
      <c r="Q1406" s="8"/>
    </row>
    <row r="1407" spans="8:17" x14ac:dyDescent="0.35">
      <c r="H1407" s="8"/>
      <c r="I1407" s="8"/>
      <c r="J1407" s="8"/>
      <c r="K1407" s="8"/>
      <c r="L1407" s="8"/>
      <c r="M1407" s="8"/>
      <c r="N1407" s="8"/>
      <c r="O1407" s="8"/>
      <c r="P1407" s="8"/>
      <c r="Q1407" s="8"/>
    </row>
    <row r="1408" spans="8:17" x14ac:dyDescent="0.35">
      <c r="H1408" s="8"/>
      <c r="I1408" s="8"/>
      <c r="J1408" s="8"/>
      <c r="K1408" s="8"/>
      <c r="L1408" s="8"/>
      <c r="M1408" s="8"/>
      <c r="N1408" s="8"/>
      <c r="O1408" s="8"/>
      <c r="P1408" s="8"/>
      <c r="Q1408" s="8"/>
    </row>
    <row r="1409" spans="8:17" x14ac:dyDescent="0.35">
      <c r="H1409" s="8"/>
      <c r="I1409" s="8"/>
      <c r="J1409" s="8"/>
      <c r="K1409" s="8"/>
      <c r="L1409" s="8"/>
      <c r="M1409" s="8"/>
      <c r="N1409" s="8"/>
      <c r="O1409" s="8"/>
      <c r="P1409" s="8"/>
      <c r="Q1409" s="8"/>
    </row>
    <row r="1410" spans="8:17" x14ac:dyDescent="0.35">
      <c r="H1410" s="8"/>
      <c r="I1410" s="8"/>
      <c r="J1410" s="8"/>
      <c r="K1410" s="8"/>
      <c r="L1410" s="8"/>
      <c r="M1410" s="8"/>
      <c r="N1410" s="8"/>
      <c r="O1410" s="8"/>
      <c r="P1410" s="8"/>
      <c r="Q1410" s="8"/>
    </row>
    <row r="1411" spans="8:17" x14ac:dyDescent="0.35">
      <c r="H1411" s="8"/>
      <c r="I1411" s="8"/>
      <c r="J1411" s="8"/>
      <c r="K1411" s="8"/>
      <c r="L1411" s="8"/>
      <c r="M1411" s="8"/>
      <c r="N1411" s="8"/>
      <c r="O1411" s="8"/>
      <c r="P1411" s="8"/>
      <c r="Q1411" s="8"/>
    </row>
    <row r="1412" spans="8:17" x14ac:dyDescent="0.35">
      <c r="H1412" s="8"/>
      <c r="I1412" s="8"/>
      <c r="J1412" s="8"/>
      <c r="K1412" s="8"/>
      <c r="L1412" s="8"/>
      <c r="M1412" s="8"/>
      <c r="N1412" s="8"/>
      <c r="O1412" s="8"/>
      <c r="P1412" s="8"/>
      <c r="Q1412" s="8"/>
    </row>
    <row r="1413" spans="8:17" x14ac:dyDescent="0.35">
      <c r="H1413" s="8"/>
      <c r="I1413" s="8"/>
      <c r="J1413" s="8"/>
      <c r="K1413" s="8"/>
      <c r="L1413" s="8"/>
      <c r="M1413" s="8"/>
      <c r="N1413" s="8"/>
      <c r="O1413" s="8"/>
      <c r="P1413" s="8"/>
      <c r="Q1413" s="8"/>
    </row>
    <row r="1414" spans="8:17" x14ac:dyDescent="0.35">
      <c r="H1414" s="8"/>
      <c r="I1414" s="8"/>
      <c r="J1414" s="8"/>
      <c r="K1414" s="8"/>
      <c r="L1414" s="8"/>
      <c r="M1414" s="8"/>
      <c r="N1414" s="8"/>
      <c r="O1414" s="8"/>
      <c r="P1414" s="8"/>
      <c r="Q1414" s="8"/>
    </row>
    <row r="1415" spans="8:17" x14ac:dyDescent="0.35">
      <c r="H1415" s="8"/>
      <c r="I1415" s="8"/>
      <c r="J1415" s="8"/>
      <c r="K1415" s="8"/>
      <c r="L1415" s="8"/>
      <c r="M1415" s="8"/>
      <c r="N1415" s="8"/>
      <c r="O1415" s="8"/>
      <c r="P1415" s="8"/>
      <c r="Q1415" s="8"/>
    </row>
    <row r="1416" spans="8:17" x14ac:dyDescent="0.35">
      <c r="H1416" s="8"/>
      <c r="I1416" s="8"/>
      <c r="J1416" s="8"/>
      <c r="K1416" s="8"/>
      <c r="L1416" s="8"/>
      <c r="M1416" s="8"/>
      <c r="N1416" s="8"/>
      <c r="O1416" s="8"/>
      <c r="P1416" s="8"/>
      <c r="Q1416" s="8"/>
    </row>
    <row r="1417" spans="8:17" x14ac:dyDescent="0.35">
      <c r="H1417" s="8"/>
      <c r="I1417" s="8"/>
      <c r="J1417" s="8"/>
      <c r="K1417" s="8"/>
      <c r="L1417" s="8"/>
      <c r="M1417" s="8"/>
      <c r="N1417" s="8"/>
      <c r="O1417" s="8"/>
      <c r="P1417" s="8"/>
      <c r="Q1417" s="8"/>
    </row>
    <row r="1418" spans="8:17" x14ac:dyDescent="0.35">
      <c r="H1418" s="8"/>
      <c r="I1418" s="8"/>
      <c r="J1418" s="8"/>
      <c r="K1418" s="8"/>
      <c r="L1418" s="8"/>
      <c r="M1418" s="8"/>
      <c r="N1418" s="8"/>
      <c r="O1418" s="8"/>
      <c r="P1418" s="8"/>
      <c r="Q1418" s="8"/>
    </row>
    <row r="1419" spans="8:17" x14ac:dyDescent="0.35">
      <c r="H1419" s="8"/>
      <c r="I1419" s="8"/>
      <c r="J1419" s="8"/>
      <c r="K1419" s="8"/>
      <c r="L1419" s="8"/>
      <c r="M1419" s="8"/>
      <c r="N1419" s="8"/>
      <c r="O1419" s="8"/>
      <c r="P1419" s="8"/>
      <c r="Q1419" s="8"/>
    </row>
    <row r="1420" spans="8:17" x14ac:dyDescent="0.35">
      <c r="H1420" s="8"/>
      <c r="I1420" s="8"/>
      <c r="J1420" s="8"/>
      <c r="K1420" s="8"/>
      <c r="L1420" s="8"/>
      <c r="M1420" s="8"/>
      <c r="N1420" s="8"/>
      <c r="O1420" s="8"/>
      <c r="P1420" s="8"/>
      <c r="Q1420" s="8"/>
    </row>
    <row r="1421" spans="8:17" x14ac:dyDescent="0.35">
      <c r="H1421" s="8"/>
      <c r="I1421" s="8"/>
      <c r="J1421" s="8"/>
      <c r="K1421" s="8"/>
      <c r="L1421" s="8"/>
      <c r="M1421" s="8"/>
      <c r="N1421" s="8"/>
      <c r="O1421" s="8"/>
      <c r="P1421" s="8"/>
      <c r="Q1421" s="8"/>
    </row>
    <row r="1422" spans="8:17" x14ac:dyDescent="0.35">
      <c r="H1422" s="8"/>
      <c r="I1422" s="8"/>
      <c r="J1422" s="8"/>
      <c r="K1422" s="8"/>
      <c r="L1422" s="8"/>
      <c r="M1422" s="8"/>
      <c r="N1422" s="8"/>
      <c r="O1422" s="8"/>
      <c r="P1422" s="8"/>
      <c r="Q1422" s="8"/>
    </row>
    <row r="1423" spans="8:17" x14ac:dyDescent="0.35">
      <c r="H1423" s="8"/>
      <c r="I1423" s="8"/>
      <c r="J1423" s="8"/>
      <c r="K1423" s="8"/>
      <c r="L1423" s="8"/>
      <c r="M1423" s="8"/>
      <c r="N1423" s="8"/>
      <c r="O1423" s="8"/>
      <c r="P1423" s="8"/>
      <c r="Q1423" s="8"/>
    </row>
    <row r="1424" spans="8:17" x14ac:dyDescent="0.35">
      <c r="H1424" s="8"/>
      <c r="I1424" s="8"/>
      <c r="J1424" s="8"/>
      <c r="K1424" s="8"/>
      <c r="L1424" s="8"/>
      <c r="M1424" s="8"/>
      <c r="N1424" s="8"/>
      <c r="O1424" s="8"/>
      <c r="P1424" s="8"/>
      <c r="Q1424" s="8"/>
    </row>
    <row r="1425" spans="8:17" x14ac:dyDescent="0.35">
      <c r="H1425" s="8"/>
      <c r="I1425" s="8"/>
      <c r="J1425" s="8"/>
      <c r="K1425" s="8"/>
      <c r="L1425" s="8"/>
      <c r="M1425" s="8"/>
      <c r="N1425" s="8"/>
      <c r="O1425" s="8"/>
      <c r="P1425" s="8"/>
      <c r="Q1425" s="8"/>
    </row>
    <row r="1426" spans="8:17" x14ac:dyDescent="0.35">
      <c r="H1426" s="8"/>
      <c r="I1426" s="8"/>
      <c r="J1426" s="8"/>
      <c r="K1426" s="8"/>
      <c r="L1426" s="8"/>
      <c r="M1426" s="8"/>
      <c r="N1426" s="8"/>
      <c r="O1426" s="8"/>
      <c r="P1426" s="8"/>
      <c r="Q1426" s="8"/>
    </row>
    <row r="1427" spans="8:17" x14ac:dyDescent="0.35">
      <c r="H1427" s="8"/>
      <c r="I1427" s="8"/>
      <c r="J1427" s="8"/>
      <c r="K1427" s="8"/>
      <c r="L1427" s="8"/>
      <c r="M1427" s="8"/>
      <c r="N1427" s="8"/>
      <c r="O1427" s="8"/>
      <c r="P1427" s="8"/>
      <c r="Q1427" s="8"/>
    </row>
    <row r="1428" spans="8:17" x14ac:dyDescent="0.35">
      <c r="H1428" s="8"/>
      <c r="I1428" s="8"/>
      <c r="J1428" s="8"/>
      <c r="K1428" s="8"/>
      <c r="L1428" s="8"/>
      <c r="M1428" s="8"/>
      <c r="N1428" s="8"/>
      <c r="O1428" s="8"/>
      <c r="P1428" s="8"/>
      <c r="Q1428" s="8"/>
    </row>
    <row r="1429" spans="8:17" x14ac:dyDescent="0.35">
      <c r="H1429" s="8"/>
      <c r="I1429" s="8"/>
      <c r="J1429" s="8"/>
      <c r="K1429" s="8"/>
      <c r="L1429" s="8"/>
      <c r="M1429" s="8"/>
      <c r="N1429" s="8"/>
      <c r="O1429" s="8"/>
      <c r="P1429" s="8"/>
      <c r="Q1429" s="8"/>
    </row>
    <row r="1430" spans="8:17" x14ac:dyDescent="0.35">
      <c r="H1430" s="8"/>
      <c r="I1430" s="8"/>
      <c r="J1430" s="8"/>
      <c r="K1430" s="8"/>
      <c r="L1430" s="8"/>
      <c r="M1430" s="8"/>
      <c r="N1430" s="8"/>
      <c r="O1430" s="8"/>
      <c r="P1430" s="8"/>
      <c r="Q1430" s="8"/>
    </row>
    <row r="1431" spans="8:17" x14ac:dyDescent="0.35">
      <c r="H1431" s="8"/>
      <c r="I1431" s="8"/>
      <c r="J1431" s="8"/>
      <c r="K1431" s="8"/>
      <c r="L1431" s="8"/>
      <c r="M1431" s="8"/>
      <c r="N1431" s="8"/>
      <c r="O1431" s="8"/>
      <c r="P1431" s="8"/>
      <c r="Q1431" s="8"/>
    </row>
    <row r="1432" spans="8:17" x14ac:dyDescent="0.35">
      <c r="H1432" s="8"/>
      <c r="I1432" s="8"/>
      <c r="J1432" s="8"/>
      <c r="K1432" s="8"/>
      <c r="L1432" s="8"/>
      <c r="M1432" s="8"/>
      <c r="N1432" s="8"/>
      <c r="O1432" s="8"/>
      <c r="P1432" s="8"/>
      <c r="Q1432" s="8"/>
    </row>
    <row r="1433" spans="8:17" x14ac:dyDescent="0.35">
      <c r="H1433" s="8"/>
      <c r="I1433" s="8"/>
      <c r="J1433" s="8"/>
      <c r="K1433" s="8"/>
      <c r="L1433" s="8"/>
      <c r="M1433" s="8"/>
      <c r="N1433" s="8"/>
      <c r="O1433" s="8"/>
      <c r="P1433" s="8"/>
      <c r="Q1433" s="8"/>
    </row>
    <row r="1434" spans="8:17" x14ac:dyDescent="0.35">
      <c r="H1434" s="8"/>
      <c r="I1434" s="8"/>
      <c r="J1434" s="8"/>
      <c r="K1434" s="8"/>
      <c r="L1434" s="8"/>
      <c r="M1434" s="8"/>
      <c r="N1434" s="8"/>
      <c r="O1434" s="8"/>
      <c r="P1434" s="8"/>
      <c r="Q1434" s="8"/>
    </row>
    <row r="1435" spans="8:17" x14ac:dyDescent="0.35">
      <c r="H1435" s="8"/>
      <c r="I1435" s="8"/>
      <c r="J1435" s="8"/>
      <c r="K1435" s="8"/>
      <c r="L1435" s="8"/>
      <c r="M1435" s="8"/>
      <c r="N1435" s="8"/>
      <c r="O1435" s="8"/>
      <c r="P1435" s="8"/>
      <c r="Q1435" s="8"/>
    </row>
    <row r="1436" spans="8:17" x14ac:dyDescent="0.35">
      <c r="H1436" s="8"/>
      <c r="I1436" s="8"/>
      <c r="J1436" s="8"/>
      <c r="K1436" s="8"/>
      <c r="L1436" s="8"/>
      <c r="M1436" s="8"/>
      <c r="N1436" s="8"/>
      <c r="O1436" s="8"/>
      <c r="P1436" s="8"/>
      <c r="Q1436" s="8"/>
    </row>
    <row r="1437" spans="8:17" x14ac:dyDescent="0.35">
      <c r="H1437" s="8"/>
      <c r="I1437" s="8"/>
      <c r="J1437" s="8"/>
      <c r="K1437" s="8"/>
      <c r="L1437" s="8"/>
      <c r="M1437" s="8"/>
      <c r="N1437" s="8"/>
      <c r="O1437" s="8"/>
      <c r="P1437" s="8"/>
      <c r="Q1437" s="8"/>
    </row>
    <row r="1438" spans="8:17" x14ac:dyDescent="0.35">
      <c r="H1438" s="8"/>
      <c r="I1438" s="8"/>
      <c r="J1438" s="8"/>
      <c r="K1438" s="8"/>
      <c r="L1438" s="8"/>
      <c r="M1438" s="8"/>
      <c r="N1438" s="8"/>
      <c r="O1438" s="8"/>
      <c r="P1438" s="8"/>
      <c r="Q1438" s="8"/>
    </row>
    <row r="1439" spans="8:17" x14ac:dyDescent="0.35">
      <c r="H1439" s="8"/>
      <c r="I1439" s="8"/>
      <c r="J1439" s="8"/>
      <c r="K1439" s="8"/>
      <c r="L1439" s="8"/>
      <c r="M1439" s="8"/>
      <c r="N1439" s="8"/>
      <c r="O1439" s="8"/>
      <c r="P1439" s="8"/>
      <c r="Q1439" s="8"/>
    </row>
    <row r="1440" spans="8:17" x14ac:dyDescent="0.35">
      <c r="H1440" s="8"/>
      <c r="I1440" s="8"/>
      <c r="J1440" s="8"/>
      <c r="K1440" s="8"/>
      <c r="L1440" s="8"/>
      <c r="M1440" s="8"/>
      <c r="N1440" s="8"/>
      <c r="O1440" s="8"/>
      <c r="P1440" s="8"/>
      <c r="Q1440" s="8"/>
    </row>
    <row r="10376" spans="4:17" x14ac:dyDescent="0.35">
      <c r="D10376" s="7"/>
      <c r="L10376"/>
      <c r="Q10376"/>
    </row>
    <row r="10377" spans="4:17" x14ac:dyDescent="0.35">
      <c r="D10377" s="7"/>
      <c r="L10377"/>
      <c r="Q10377"/>
    </row>
    <row r="10378" spans="4:17" x14ac:dyDescent="0.35">
      <c r="D10378" s="7"/>
      <c r="L10378"/>
      <c r="Q10378"/>
    </row>
    <row r="10379" spans="4:17" x14ac:dyDescent="0.35">
      <c r="D10379" s="7"/>
      <c r="L10379"/>
      <c r="Q10379"/>
    </row>
    <row r="10380" spans="4:17" x14ac:dyDescent="0.35">
      <c r="D10380" s="7"/>
      <c r="L10380"/>
      <c r="Q10380"/>
    </row>
    <row r="10381" spans="4:17" x14ac:dyDescent="0.35">
      <c r="D10381" s="7"/>
      <c r="L10381"/>
      <c r="Q10381"/>
    </row>
    <row r="10382" spans="4:17" x14ac:dyDescent="0.35">
      <c r="D10382" s="7"/>
      <c r="L10382"/>
      <c r="Q10382"/>
    </row>
    <row r="10383" spans="4:17" x14ac:dyDescent="0.35">
      <c r="D10383" s="7"/>
      <c r="L10383"/>
      <c r="Q10383"/>
    </row>
    <row r="10384" spans="4:17" x14ac:dyDescent="0.35">
      <c r="D10384" s="7"/>
      <c r="L10384"/>
      <c r="Q10384"/>
    </row>
    <row r="10385" spans="4:17" x14ac:dyDescent="0.35">
      <c r="D10385" s="7"/>
      <c r="L10385"/>
      <c r="Q10385"/>
    </row>
    <row r="10386" spans="4:17" x14ac:dyDescent="0.35">
      <c r="D10386" s="7"/>
      <c r="L10386"/>
      <c r="Q10386"/>
    </row>
    <row r="10387" spans="4:17" x14ac:dyDescent="0.35">
      <c r="D10387" s="7"/>
      <c r="L10387"/>
      <c r="Q10387"/>
    </row>
    <row r="10388" spans="4:17" x14ac:dyDescent="0.35">
      <c r="D10388" s="7"/>
      <c r="L10388"/>
      <c r="Q10388"/>
    </row>
    <row r="10389" spans="4:17" x14ac:dyDescent="0.35">
      <c r="D10389" s="7"/>
      <c r="L10389"/>
      <c r="Q10389"/>
    </row>
    <row r="10390" spans="4:17" x14ac:dyDescent="0.35">
      <c r="D10390" s="7"/>
      <c r="L10390"/>
      <c r="Q10390"/>
    </row>
    <row r="10391" spans="4:17" x14ac:dyDescent="0.35">
      <c r="D10391" s="7"/>
      <c r="L10391"/>
      <c r="Q10391"/>
    </row>
    <row r="10392" spans="4:17" x14ac:dyDescent="0.35">
      <c r="D10392" s="7"/>
      <c r="L10392"/>
      <c r="Q10392"/>
    </row>
    <row r="10393" spans="4:17" x14ac:dyDescent="0.35">
      <c r="D10393" s="7"/>
      <c r="L10393"/>
      <c r="Q10393"/>
    </row>
    <row r="10394" spans="4:17" x14ac:dyDescent="0.35">
      <c r="D10394" s="7"/>
      <c r="L10394"/>
      <c r="Q10394"/>
    </row>
    <row r="10395" spans="4:17" x14ac:dyDescent="0.35">
      <c r="D10395" s="7"/>
      <c r="L10395"/>
      <c r="Q10395"/>
    </row>
    <row r="10396" spans="4:17" x14ac:dyDescent="0.35">
      <c r="D10396" s="7"/>
      <c r="L10396"/>
      <c r="Q10396"/>
    </row>
    <row r="10397" spans="4:17" x14ac:dyDescent="0.35">
      <c r="D10397" s="7"/>
      <c r="L10397"/>
      <c r="Q10397"/>
    </row>
    <row r="10398" spans="4:17" x14ac:dyDescent="0.35">
      <c r="D10398" s="7"/>
      <c r="L10398"/>
      <c r="Q10398"/>
    </row>
    <row r="10399" spans="4:17" x14ac:dyDescent="0.35">
      <c r="D10399" s="7"/>
      <c r="L10399"/>
      <c r="Q10399"/>
    </row>
    <row r="10400" spans="4:17" x14ac:dyDescent="0.35">
      <c r="D10400" s="7"/>
      <c r="L10400"/>
      <c r="Q10400"/>
    </row>
    <row r="10401" spans="4:17" x14ac:dyDescent="0.35">
      <c r="D10401" s="7"/>
      <c r="L10401"/>
      <c r="Q10401"/>
    </row>
    <row r="10402" spans="4:17" x14ac:dyDescent="0.35">
      <c r="D10402" s="7"/>
      <c r="L10402"/>
      <c r="Q10402"/>
    </row>
    <row r="10403" spans="4:17" x14ac:dyDescent="0.35">
      <c r="D10403" s="7"/>
      <c r="L10403"/>
      <c r="Q10403"/>
    </row>
    <row r="10404" spans="4:17" x14ac:dyDescent="0.35">
      <c r="D10404" s="7"/>
      <c r="L10404"/>
      <c r="Q10404"/>
    </row>
    <row r="10405" spans="4:17" x14ac:dyDescent="0.35">
      <c r="D10405" s="7"/>
      <c r="L10405"/>
      <c r="Q10405"/>
    </row>
    <row r="10406" spans="4:17" x14ac:dyDescent="0.35">
      <c r="D10406" s="7"/>
      <c r="L10406"/>
      <c r="Q10406"/>
    </row>
    <row r="10407" spans="4:17" x14ac:dyDescent="0.35">
      <c r="D10407" s="7"/>
      <c r="L10407"/>
      <c r="Q10407"/>
    </row>
    <row r="10408" spans="4:17" x14ac:dyDescent="0.35">
      <c r="D10408" s="7"/>
      <c r="L10408"/>
      <c r="Q10408"/>
    </row>
    <row r="10409" spans="4:17" x14ac:dyDescent="0.35">
      <c r="D10409" s="7"/>
      <c r="L10409"/>
      <c r="Q10409"/>
    </row>
    <row r="10410" spans="4:17" x14ac:dyDescent="0.35">
      <c r="D10410" s="7"/>
      <c r="L10410"/>
      <c r="Q10410"/>
    </row>
    <row r="10411" spans="4:17" x14ac:dyDescent="0.35">
      <c r="D10411" s="7"/>
      <c r="L10411"/>
      <c r="Q10411"/>
    </row>
    <row r="10412" spans="4:17" x14ac:dyDescent="0.35">
      <c r="D10412" s="7"/>
      <c r="L10412"/>
      <c r="Q10412"/>
    </row>
    <row r="10413" spans="4:17" x14ac:dyDescent="0.35">
      <c r="D10413" s="7"/>
      <c r="L10413"/>
      <c r="Q10413"/>
    </row>
    <row r="10414" spans="4:17" x14ac:dyDescent="0.35">
      <c r="D10414" s="7"/>
      <c r="L10414"/>
      <c r="Q10414"/>
    </row>
    <row r="10415" spans="4:17" x14ac:dyDescent="0.35">
      <c r="D10415" s="7"/>
      <c r="L10415"/>
      <c r="Q10415"/>
    </row>
    <row r="10416" spans="4:17" x14ac:dyDescent="0.35">
      <c r="D10416" s="7"/>
      <c r="L10416"/>
      <c r="Q10416"/>
    </row>
    <row r="10417" spans="4:17" x14ac:dyDescent="0.35">
      <c r="D10417" s="7"/>
      <c r="L10417"/>
      <c r="Q10417"/>
    </row>
    <row r="10418" spans="4:17" x14ac:dyDescent="0.35">
      <c r="D10418" s="7"/>
      <c r="L10418"/>
      <c r="Q10418"/>
    </row>
    <row r="10419" spans="4:17" x14ac:dyDescent="0.35">
      <c r="D10419" s="7"/>
      <c r="L10419"/>
      <c r="Q10419"/>
    </row>
    <row r="10420" spans="4:17" x14ac:dyDescent="0.35">
      <c r="D10420" s="7"/>
      <c r="L10420"/>
      <c r="Q10420"/>
    </row>
    <row r="10421" spans="4:17" x14ac:dyDescent="0.35">
      <c r="D10421" s="7"/>
      <c r="L10421"/>
      <c r="Q10421"/>
    </row>
    <row r="10422" spans="4:17" x14ac:dyDescent="0.35">
      <c r="D10422" s="7"/>
      <c r="L10422"/>
      <c r="Q10422"/>
    </row>
    <row r="10423" spans="4:17" x14ac:dyDescent="0.35">
      <c r="D10423" s="7"/>
      <c r="L10423"/>
      <c r="Q10423"/>
    </row>
    <row r="10424" spans="4:17" x14ac:dyDescent="0.35">
      <c r="D10424" s="7"/>
      <c r="L10424"/>
      <c r="Q10424"/>
    </row>
    <row r="10425" spans="4:17" x14ac:dyDescent="0.35">
      <c r="D10425" s="7"/>
      <c r="L10425"/>
      <c r="Q10425"/>
    </row>
    <row r="10426" spans="4:17" x14ac:dyDescent="0.35">
      <c r="D10426" s="7"/>
      <c r="L10426"/>
      <c r="Q10426"/>
    </row>
    <row r="10427" spans="4:17" x14ac:dyDescent="0.35">
      <c r="D10427" s="7"/>
      <c r="L10427"/>
      <c r="Q10427"/>
    </row>
    <row r="10428" spans="4:17" x14ac:dyDescent="0.35">
      <c r="D10428" s="7"/>
      <c r="L10428"/>
      <c r="Q10428"/>
    </row>
    <row r="10429" spans="4:17" x14ac:dyDescent="0.35">
      <c r="D10429" s="7"/>
      <c r="L10429"/>
      <c r="Q10429"/>
    </row>
    <row r="10430" spans="4:17" x14ac:dyDescent="0.35">
      <c r="D10430" s="7"/>
      <c r="L10430"/>
      <c r="Q10430"/>
    </row>
    <row r="10431" spans="4:17" x14ac:dyDescent="0.35">
      <c r="D10431" s="7"/>
      <c r="L10431"/>
      <c r="Q10431"/>
    </row>
    <row r="10432" spans="4:17" x14ac:dyDescent="0.35">
      <c r="D10432" s="7"/>
      <c r="L10432"/>
      <c r="Q10432"/>
    </row>
    <row r="10433" spans="4:17" x14ac:dyDescent="0.35">
      <c r="D10433" s="7"/>
      <c r="L10433"/>
      <c r="Q10433"/>
    </row>
    <row r="10434" spans="4:17" x14ac:dyDescent="0.35">
      <c r="D10434" s="7"/>
      <c r="L10434"/>
      <c r="Q10434"/>
    </row>
    <row r="10435" spans="4:17" x14ac:dyDescent="0.35">
      <c r="D10435" s="7"/>
      <c r="L10435"/>
      <c r="Q10435"/>
    </row>
    <row r="10436" spans="4:17" x14ac:dyDescent="0.35">
      <c r="D10436" s="7"/>
      <c r="L10436"/>
      <c r="Q10436"/>
    </row>
    <row r="10437" spans="4:17" x14ac:dyDescent="0.35">
      <c r="D10437" s="7"/>
      <c r="L10437"/>
      <c r="Q10437"/>
    </row>
    <row r="10438" spans="4:17" x14ac:dyDescent="0.35">
      <c r="D10438" s="7"/>
      <c r="L10438"/>
      <c r="Q10438"/>
    </row>
    <row r="10439" spans="4:17" x14ac:dyDescent="0.35">
      <c r="D10439" s="7"/>
      <c r="L10439"/>
      <c r="Q10439"/>
    </row>
    <row r="10440" spans="4:17" x14ac:dyDescent="0.35">
      <c r="D10440" s="7"/>
      <c r="L10440"/>
      <c r="Q10440"/>
    </row>
    <row r="10441" spans="4:17" x14ac:dyDescent="0.35">
      <c r="D10441" s="7"/>
      <c r="L10441"/>
      <c r="Q10441"/>
    </row>
    <row r="10442" spans="4:17" x14ac:dyDescent="0.35">
      <c r="D10442" s="7"/>
      <c r="L10442"/>
      <c r="Q10442"/>
    </row>
    <row r="10443" spans="4:17" x14ac:dyDescent="0.35">
      <c r="D10443" s="7"/>
      <c r="L10443"/>
      <c r="Q10443"/>
    </row>
    <row r="10444" spans="4:17" x14ac:dyDescent="0.35">
      <c r="D10444" s="7"/>
      <c r="L10444"/>
      <c r="Q10444"/>
    </row>
    <row r="10445" spans="4:17" x14ac:dyDescent="0.35">
      <c r="D10445" s="7"/>
      <c r="L10445"/>
      <c r="Q10445"/>
    </row>
    <row r="10446" spans="4:17" x14ac:dyDescent="0.35">
      <c r="D10446" s="7"/>
      <c r="L10446"/>
      <c r="Q10446"/>
    </row>
    <row r="10447" spans="4:17" x14ac:dyDescent="0.35">
      <c r="D10447" s="7"/>
      <c r="L10447"/>
      <c r="Q10447"/>
    </row>
    <row r="10448" spans="4:17" x14ac:dyDescent="0.35">
      <c r="D10448" s="7"/>
      <c r="L10448"/>
      <c r="Q10448"/>
    </row>
    <row r="10449" spans="4:17" x14ac:dyDescent="0.35">
      <c r="D10449" s="7"/>
      <c r="L10449"/>
      <c r="Q10449"/>
    </row>
    <row r="10450" spans="4:17" x14ac:dyDescent="0.35">
      <c r="D10450" s="7"/>
      <c r="L10450"/>
      <c r="Q10450"/>
    </row>
    <row r="10451" spans="4:17" x14ac:dyDescent="0.35">
      <c r="D10451" s="7"/>
      <c r="L10451"/>
      <c r="Q10451"/>
    </row>
    <row r="10452" spans="4:17" x14ac:dyDescent="0.35">
      <c r="D10452" s="7"/>
      <c r="L10452"/>
      <c r="Q10452"/>
    </row>
    <row r="10453" spans="4:17" x14ac:dyDescent="0.35">
      <c r="D10453" s="7"/>
      <c r="L10453"/>
      <c r="Q10453"/>
    </row>
    <row r="10454" spans="4:17" x14ac:dyDescent="0.35">
      <c r="D10454" s="7"/>
      <c r="L10454"/>
      <c r="Q10454"/>
    </row>
    <row r="10455" spans="4:17" x14ac:dyDescent="0.35">
      <c r="D10455" s="7"/>
      <c r="L10455"/>
      <c r="Q10455"/>
    </row>
    <row r="10456" spans="4:17" x14ac:dyDescent="0.35">
      <c r="D10456" s="7"/>
      <c r="L10456"/>
      <c r="Q10456"/>
    </row>
    <row r="10457" spans="4:17" x14ac:dyDescent="0.35">
      <c r="D10457" s="7"/>
      <c r="L10457"/>
      <c r="Q10457"/>
    </row>
    <row r="10458" spans="4:17" x14ac:dyDescent="0.35">
      <c r="D10458" s="7"/>
      <c r="L10458"/>
      <c r="Q10458"/>
    </row>
    <row r="10459" spans="4:17" x14ac:dyDescent="0.35">
      <c r="D10459" s="7"/>
      <c r="L10459"/>
      <c r="Q10459"/>
    </row>
    <row r="10460" spans="4:17" x14ac:dyDescent="0.35">
      <c r="D10460" s="7"/>
      <c r="L10460"/>
      <c r="Q10460"/>
    </row>
    <row r="10461" spans="4:17" x14ac:dyDescent="0.35">
      <c r="D10461" s="7"/>
      <c r="L10461"/>
      <c r="Q10461"/>
    </row>
    <row r="10462" spans="4:17" x14ac:dyDescent="0.35">
      <c r="D10462" s="7"/>
      <c r="L10462"/>
      <c r="Q10462"/>
    </row>
    <row r="10463" spans="4:17" x14ac:dyDescent="0.35">
      <c r="D10463" s="7"/>
      <c r="L10463"/>
      <c r="Q10463"/>
    </row>
    <row r="10464" spans="4:17" x14ac:dyDescent="0.35">
      <c r="D10464" s="7"/>
      <c r="L10464"/>
      <c r="Q10464"/>
    </row>
    <row r="10465" spans="4:17" x14ac:dyDescent="0.35">
      <c r="D10465" s="7"/>
      <c r="L10465"/>
      <c r="Q10465"/>
    </row>
    <row r="10466" spans="4:17" x14ac:dyDescent="0.35">
      <c r="D10466" s="7"/>
      <c r="L10466"/>
      <c r="Q10466"/>
    </row>
    <row r="10467" spans="4:17" x14ac:dyDescent="0.35">
      <c r="D10467" s="7"/>
      <c r="L10467"/>
      <c r="Q10467"/>
    </row>
    <row r="10468" spans="4:17" x14ac:dyDescent="0.35">
      <c r="D10468" s="7"/>
      <c r="L10468"/>
      <c r="Q10468"/>
    </row>
    <row r="10469" spans="4:17" x14ac:dyDescent="0.35">
      <c r="D10469" s="7"/>
      <c r="L10469"/>
      <c r="Q10469"/>
    </row>
    <row r="10470" spans="4:17" x14ac:dyDescent="0.35">
      <c r="D10470" s="7"/>
      <c r="L10470"/>
      <c r="Q10470"/>
    </row>
    <row r="10471" spans="4:17" x14ac:dyDescent="0.35">
      <c r="D10471" s="7"/>
      <c r="L10471"/>
      <c r="Q10471"/>
    </row>
    <row r="10472" spans="4:17" x14ac:dyDescent="0.35">
      <c r="D10472" s="7"/>
      <c r="L10472"/>
      <c r="Q10472"/>
    </row>
    <row r="10473" spans="4:17" x14ac:dyDescent="0.35">
      <c r="D10473" s="7"/>
      <c r="L10473"/>
      <c r="Q10473"/>
    </row>
    <row r="10474" spans="4:17" x14ac:dyDescent="0.35">
      <c r="D10474" s="7"/>
      <c r="L10474"/>
      <c r="Q10474"/>
    </row>
    <row r="10475" spans="4:17" x14ac:dyDescent="0.35">
      <c r="D10475" s="7"/>
      <c r="L10475"/>
      <c r="Q10475"/>
    </row>
    <row r="10476" spans="4:17" x14ac:dyDescent="0.35">
      <c r="D10476" s="7"/>
      <c r="L10476"/>
      <c r="Q10476"/>
    </row>
    <row r="10477" spans="4:17" x14ac:dyDescent="0.35">
      <c r="D10477" s="7"/>
      <c r="L10477"/>
      <c r="Q10477"/>
    </row>
    <row r="10478" spans="4:17" x14ac:dyDescent="0.35">
      <c r="D10478" s="7"/>
      <c r="L10478"/>
      <c r="Q10478"/>
    </row>
    <row r="10479" spans="4:17" x14ac:dyDescent="0.35">
      <c r="D10479" s="7"/>
      <c r="L10479"/>
      <c r="Q10479"/>
    </row>
    <row r="10480" spans="4:17" x14ac:dyDescent="0.35">
      <c r="D10480" s="7"/>
      <c r="L10480"/>
      <c r="Q10480"/>
    </row>
    <row r="10481" spans="4:17" x14ac:dyDescent="0.35">
      <c r="D10481" s="7"/>
      <c r="L10481"/>
      <c r="Q10481"/>
    </row>
    <row r="10482" spans="4:17" x14ac:dyDescent="0.35">
      <c r="D10482" s="7"/>
      <c r="L10482"/>
      <c r="Q10482"/>
    </row>
    <row r="10483" spans="4:17" x14ac:dyDescent="0.35">
      <c r="D10483" s="7"/>
      <c r="L10483"/>
      <c r="Q10483"/>
    </row>
    <row r="10484" spans="4:17" x14ac:dyDescent="0.35">
      <c r="D10484" s="7"/>
      <c r="L10484"/>
      <c r="Q10484"/>
    </row>
    <row r="10485" spans="4:17" x14ac:dyDescent="0.35">
      <c r="D10485" s="7"/>
      <c r="L10485"/>
      <c r="Q10485"/>
    </row>
    <row r="10486" spans="4:17" x14ac:dyDescent="0.35">
      <c r="D10486" s="7"/>
      <c r="L10486"/>
      <c r="Q10486"/>
    </row>
    <row r="10487" spans="4:17" x14ac:dyDescent="0.35">
      <c r="D10487" s="7"/>
      <c r="L10487"/>
      <c r="Q10487"/>
    </row>
    <row r="10488" spans="4:17" x14ac:dyDescent="0.35">
      <c r="D10488" s="7"/>
      <c r="L10488"/>
      <c r="Q10488"/>
    </row>
    <row r="10489" spans="4:17" x14ac:dyDescent="0.35">
      <c r="D10489" s="7"/>
      <c r="L10489"/>
      <c r="Q10489"/>
    </row>
    <row r="10490" spans="4:17" x14ac:dyDescent="0.35">
      <c r="D10490" s="7"/>
      <c r="L10490"/>
      <c r="Q10490"/>
    </row>
    <row r="10491" spans="4:17" x14ac:dyDescent="0.35">
      <c r="D10491" s="7"/>
      <c r="L10491"/>
      <c r="Q10491"/>
    </row>
    <row r="10492" spans="4:17" x14ac:dyDescent="0.35">
      <c r="D10492" s="7"/>
      <c r="L10492"/>
      <c r="Q10492"/>
    </row>
    <row r="10493" spans="4:17" x14ac:dyDescent="0.35">
      <c r="D10493" s="7"/>
      <c r="L10493"/>
      <c r="Q10493"/>
    </row>
    <row r="10494" spans="4:17" x14ac:dyDescent="0.35">
      <c r="D10494" s="7"/>
      <c r="L10494"/>
      <c r="Q10494"/>
    </row>
    <row r="10495" spans="4:17" x14ac:dyDescent="0.35">
      <c r="D10495" s="7"/>
      <c r="L10495"/>
      <c r="Q10495"/>
    </row>
    <row r="10496" spans="4:17" x14ac:dyDescent="0.35">
      <c r="D10496" s="7"/>
      <c r="L10496"/>
      <c r="Q10496"/>
    </row>
    <row r="10497" spans="4:17" x14ac:dyDescent="0.35">
      <c r="D10497" s="7"/>
      <c r="L10497"/>
      <c r="Q10497"/>
    </row>
    <row r="10498" spans="4:17" x14ac:dyDescent="0.35">
      <c r="D10498" s="7"/>
      <c r="L10498"/>
      <c r="Q10498"/>
    </row>
    <row r="10499" spans="4:17" x14ac:dyDescent="0.35">
      <c r="D10499" s="7"/>
      <c r="L10499"/>
      <c r="Q10499"/>
    </row>
    <row r="10500" spans="4:17" x14ac:dyDescent="0.35">
      <c r="D10500" s="7"/>
      <c r="L10500"/>
      <c r="Q10500"/>
    </row>
    <row r="10501" spans="4:17" x14ac:dyDescent="0.35">
      <c r="D10501" s="7"/>
      <c r="L10501"/>
      <c r="Q10501"/>
    </row>
    <row r="10502" spans="4:17" x14ac:dyDescent="0.35">
      <c r="D10502" s="7"/>
      <c r="L10502"/>
      <c r="Q10502"/>
    </row>
    <row r="10503" spans="4:17" x14ac:dyDescent="0.35">
      <c r="D10503" s="7"/>
      <c r="L10503"/>
      <c r="Q10503"/>
    </row>
    <row r="10504" spans="4:17" x14ac:dyDescent="0.35">
      <c r="D10504" s="7"/>
      <c r="L10504"/>
      <c r="Q10504"/>
    </row>
    <row r="10505" spans="4:17" x14ac:dyDescent="0.35">
      <c r="D10505" s="7"/>
      <c r="L10505"/>
      <c r="Q10505"/>
    </row>
    <row r="10506" spans="4:17" x14ac:dyDescent="0.35">
      <c r="D10506" s="7"/>
      <c r="L10506"/>
      <c r="Q10506"/>
    </row>
    <row r="10507" spans="4:17" x14ac:dyDescent="0.35">
      <c r="D10507" s="7"/>
      <c r="L10507"/>
      <c r="Q10507"/>
    </row>
    <row r="10508" spans="4:17" x14ac:dyDescent="0.35">
      <c r="D10508" s="7"/>
      <c r="L10508"/>
      <c r="Q10508"/>
    </row>
    <row r="10509" spans="4:17" x14ac:dyDescent="0.35">
      <c r="D10509" s="7"/>
      <c r="L10509"/>
      <c r="Q10509"/>
    </row>
    <row r="10510" spans="4:17" x14ac:dyDescent="0.35">
      <c r="D10510" s="7"/>
      <c r="L10510"/>
      <c r="Q10510"/>
    </row>
    <row r="10511" spans="4:17" x14ac:dyDescent="0.35">
      <c r="D10511" s="7"/>
      <c r="L10511"/>
      <c r="Q10511"/>
    </row>
    <row r="10512" spans="4:17" x14ac:dyDescent="0.35">
      <c r="D10512" s="7"/>
      <c r="L10512"/>
      <c r="Q10512"/>
    </row>
    <row r="10513" spans="4:17" x14ac:dyDescent="0.35">
      <c r="D10513" s="7"/>
      <c r="L10513"/>
      <c r="Q10513"/>
    </row>
    <row r="10514" spans="4:17" x14ac:dyDescent="0.35">
      <c r="D10514" s="7"/>
      <c r="L10514"/>
      <c r="Q10514"/>
    </row>
    <row r="10515" spans="4:17" x14ac:dyDescent="0.35">
      <c r="D10515" s="7"/>
      <c r="L10515"/>
      <c r="Q10515"/>
    </row>
    <row r="10516" spans="4:17" x14ac:dyDescent="0.35">
      <c r="D10516" s="7"/>
      <c r="L10516"/>
      <c r="Q10516"/>
    </row>
    <row r="10517" spans="4:17" x14ac:dyDescent="0.35">
      <c r="D10517" s="7"/>
      <c r="L10517"/>
      <c r="Q10517"/>
    </row>
    <row r="10518" spans="4:17" x14ac:dyDescent="0.35">
      <c r="D10518" s="7"/>
      <c r="L10518"/>
      <c r="Q10518"/>
    </row>
    <row r="10519" spans="4:17" x14ac:dyDescent="0.35">
      <c r="D10519" s="7"/>
      <c r="L10519"/>
      <c r="Q10519"/>
    </row>
    <row r="10520" spans="4:17" x14ac:dyDescent="0.35">
      <c r="D10520" s="7"/>
      <c r="L10520"/>
      <c r="Q10520"/>
    </row>
    <row r="10521" spans="4:17" x14ac:dyDescent="0.35">
      <c r="D10521" s="7"/>
      <c r="L10521"/>
      <c r="Q10521"/>
    </row>
    <row r="10522" spans="4:17" x14ac:dyDescent="0.35">
      <c r="D10522" s="7"/>
      <c r="L10522"/>
      <c r="Q10522"/>
    </row>
    <row r="10523" spans="4:17" x14ac:dyDescent="0.35">
      <c r="D10523" s="7"/>
      <c r="L10523"/>
      <c r="Q10523"/>
    </row>
    <row r="10524" spans="4:17" x14ac:dyDescent="0.35">
      <c r="D10524" s="7"/>
      <c r="L10524"/>
      <c r="Q10524"/>
    </row>
    <row r="10525" spans="4:17" x14ac:dyDescent="0.35">
      <c r="D10525" s="7"/>
      <c r="L10525"/>
      <c r="Q10525"/>
    </row>
    <row r="10526" spans="4:17" x14ac:dyDescent="0.35">
      <c r="D10526" s="7"/>
      <c r="L10526"/>
      <c r="Q10526"/>
    </row>
    <row r="10527" spans="4:17" x14ac:dyDescent="0.35">
      <c r="D10527" s="7"/>
      <c r="L10527"/>
      <c r="Q10527"/>
    </row>
    <row r="10528" spans="4:17" x14ac:dyDescent="0.35">
      <c r="D10528" s="7"/>
      <c r="L10528"/>
      <c r="Q10528"/>
    </row>
    <row r="10529" spans="4:17" x14ac:dyDescent="0.35">
      <c r="D10529" s="7"/>
      <c r="L10529"/>
      <c r="Q10529"/>
    </row>
    <row r="10530" spans="4:17" x14ac:dyDescent="0.35">
      <c r="D10530" s="7"/>
      <c r="L10530"/>
      <c r="Q10530"/>
    </row>
    <row r="10531" spans="4:17" x14ac:dyDescent="0.35">
      <c r="D10531" s="7"/>
      <c r="L10531"/>
      <c r="Q10531"/>
    </row>
    <row r="10532" spans="4:17" x14ac:dyDescent="0.35">
      <c r="D10532" s="7"/>
      <c r="L10532"/>
      <c r="Q10532"/>
    </row>
    <row r="10533" spans="4:17" x14ac:dyDescent="0.35">
      <c r="D10533" s="7"/>
      <c r="L10533"/>
      <c r="Q10533"/>
    </row>
    <row r="10534" spans="4:17" x14ac:dyDescent="0.35">
      <c r="D10534" s="7"/>
      <c r="L10534"/>
      <c r="Q10534"/>
    </row>
    <row r="10535" spans="4:17" x14ac:dyDescent="0.35">
      <c r="D10535" s="7"/>
      <c r="L10535"/>
      <c r="Q10535"/>
    </row>
    <row r="10536" spans="4:17" x14ac:dyDescent="0.35">
      <c r="D10536" s="7"/>
      <c r="L10536"/>
      <c r="Q10536"/>
    </row>
    <row r="10537" spans="4:17" x14ac:dyDescent="0.35">
      <c r="D10537" s="7"/>
      <c r="L10537"/>
      <c r="Q10537"/>
    </row>
    <row r="10538" spans="4:17" x14ac:dyDescent="0.35">
      <c r="D10538" s="7"/>
      <c r="L10538"/>
      <c r="Q10538"/>
    </row>
    <row r="10539" spans="4:17" x14ac:dyDescent="0.35">
      <c r="D10539" s="7"/>
      <c r="L10539"/>
      <c r="Q10539"/>
    </row>
    <row r="10540" spans="4:17" x14ac:dyDescent="0.35">
      <c r="D10540" s="7"/>
      <c r="L10540"/>
      <c r="Q10540"/>
    </row>
    <row r="10541" spans="4:17" x14ac:dyDescent="0.35">
      <c r="D10541" s="7"/>
      <c r="L10541"/>
      <c r="Q10541"/>
    </row>
    <row r="10542" spans="4:17" x14ac:dyDescent="0.35">
      <c r="D10542" s="7"/>
      <c r="L10542"/>
      <c r="Q10542"/>
    </row>
    <row r="10543" spans="4:17" x14ac:dyDescent="0.35">
      <c r="D10543" s="7"/>
      <c r="L10543"/>
      <c r="Q10543"/>
    </row>
    <row r="10544" spans="4:17" x14ac:dyDescent="0.35">
      <c r="D10544" s="7"/>
      <c r="L10544"/>
      <c r="Q10544"/>
    </row>
    <row r="10545" spans="4:17" x14ac:dyDescent="0.35">
      <c r="D10545" s="7"/>
      <c r="L10545"/>
      <c r="Q10545"/>
    </row>
    <row r="10546" spans="4:17" x14ac:dyDescent="0.35">
      <c r="D10546" s="7"/>
      <c r="L10546"/>
      <c r="Q10546"/>
    </row>
    <row r="10547" spans="4:17" x14ac:dyDescent="0.35">
      <c r="D10547" s="7"/>
      <c r="L10547"/>
      <c r="Q10547"/>
    </row>
    <row r="10548" spans="4:17" x14ac:dyDescent="0.35">
      <c r="D10548" s="7"/>
      <c r="L10548"/>
      <c r="Q10548"/>
    </row>
    <row r="10549" spans="4:17" x14ac:dyDescent="0.35">
      <c r="D10549" s="7"/>
      <c r="L10549"/>
      <c r="Q10549"/>
    </row>
    <row r="10550" spans="4:17" x14ac:dyDescent="0.35">
      <c r="D10550" s="7"/>
      <c r="L10550"/>
      <c r="Q10550"/>
    </row>
    <row r="10551" spans="4:17" x14ac:dyDescent="0.35">
      <c r="D10551" s="7"/>
      <c r="L10551"/>
      <c r="Q10551"/>
    </row>
    <row r="10552" spans="4:17" x14ac:dyDescent="0.35">
      <c r="D10552" s="7"/>
      <c r="L10552"/>
      <c r="Q10552"/>
    </row>
    <row r="10553" spans="4:17" x14ac:dyDescent="0.35">
      <c r="D10553" s="7"/>
      <c r="L10553"/>
      <c r="Q10553"/>
    </row>
    <row r="10554" spans="4:17" x14ac:dyDescent="0.35">
      <c r="D10554" s="7"/>
      <c r="L10554"/>
      <c r="Q10554"/>
    </row>
    <row r="10555" spans="4:17" x14ac:dyDescent="0.35">
      <c r="D10555" s="7"/>
      <c r="L10555"/>
      <c r="Q10555"/>
    </row>
    <row r="10556" spans="4:17" x14ac:dyDescent="0.35">
      <c r="D10556" s="7"/>
      <c r="L10556"/>
      <c r="Q10556"/>
    </row>
    <row r="10557" spans="4:17" x14ac:dyDescent="0.35">
      <c r="D10557" s="7"/>
      <c r="L10557"/>
      <c r="Q10557"/>
    </row>
    <row r="10558" spans="4:17" x14ac:dyDescent="0.35">
      <c r="D10558" s="7"/>
      <c r="L10558"/>
      <c r="Q10558"/>
    </row>
    <row r="10559" spans="4:17" x14ac:dyDescent="0.35">
      <c r="D10559" s="7"/>
      <c r="L10559"/>
      <c r="Q10559"/>
    </row>
    <row r="10560" spans="4:17" x14ac:dyDescent="0.35">
      <c r="D10560" s="7"/>
      <c r="L10560"/>
      <c r="Q10560"/>
    </row>
    <row r="10561" spans="4:17" x14ac:dyDescent="0.35">
      <c r="D10561" s="7"/>
      <c r="L10561"/>
      <c r="Q10561"/>
    </row>
    <row r="10562" spans="4:17" x14ac:dyDescent="0.35">
      <c r="D10562" s="7"/>
      <c r="L10562"/>
      <c r="Q10562"/>
    </row>
    <row r="10563" spans="4:17" x14ac:dyDescent="0.35">
      <c r="D10563" s="7"/>
      <c r="L10563"/>
      <c r="Q10563"/>
    </row>
    <row r="10564" spans="4:17" x14ac:dyDescent="0.35">
      <c r="D10564" s="7"/>
      <c r="L10564"/>
      <c r="Q10564"/>
    </row>
    <row r="10565" spans="4:17" x14ac:dyDescent="0.35">
      <c r="D10565" s="7"/>
      <c r="L10565"/>
      <c r="Q10565"/>
    </row>
    <row r="10566" spans="4:17" x14ac:dyDescent="0.35">
      <c r="D10566" s="7"/>
      <c r="L10566"/>
      <c r="Q10566"/>
    </row>
    <row r="10567" spans="4:17" x14ac:dyDescent="0.35">
      <c r="D10567" s="7"/>
      <c r="L10567"/>
      <c r="Q10567"/>
    </row>
    <row r="10568" spans="4:17" x14ac:dyDescent="0.35">
      <c r="D10568" s="7"/>
      <c r="L10568"/>
      <c r="Q10568"/>
    </row>
    <row r="10569" spans="4:17" x14ac:dyDescent="0.35">
      <c r="D10569" s="7"/>
      <c r="L10569"/>
      <c r="Q10569"/>
    </row>
    <row r="10570" spans="4:17" x14ac:dyDescent="0.35">
      <c r="D10570" s="7"/>
      <c r="L10570"/>
      <c r="Q10570"/>
    </row>
    <row r="10571" spans="4:17" x14ac:dyDescent="0.35">
      <c r="D10571" s="7"/>
      <c r="L10571"/>
      <c r="Q10571"/>
    </row>
    <row r="10572" spans="4:17" x14ac:dyDescent="0.35">
      <c r="D10572" s="7"/>
      <c r="L10572"/>
      <c r="Q10572"/>
    </row>
    <row r="10573" spans="4:17" x14ac:dyDescent="0.35">
      <c r="D10573" s="7"/>
      <c r="L10573"/>
      <c r="Q10573"/>
    </row>
    <row r="10574" spans="4:17" x14ac:dyDescent="0.35">
      <c r="D10574" s="7"/>
      <c r="L10574"/>
      <c r="Q10574"/>
    </row>
    <row r="10575" spans="4:17" x14ac:dyDescent="0.35">
      <c r="D10575" s="7"/>
      <c r="L10575"/>
      <c r="Q10575"/>
    </row>
    <row r="10576" spans="4:17" x14ac:dyDescent="0.35">
      <c r="D10576" s="7"/>
      <c r="L10576"/>
      <c r="Q10576"/>
    </row>
    <row r="10577" spans="4:17" x14ac:dyDescent="0.35">
      <c r="D10577" s="7"/>
      <c r="L10577"/>
      <c r="Q10577"/>
    </row>
    <row r="10578" spans="4:17" x14ac:dyDescent="0.35">
      <c r="D10578" s="7"/>
      <c r="L10578"/>
      <c r="Q10578"/>
    </row>
    <row r="10579" spans="4:17" x14ac:dyDescent="0.35">
      <c r="D10579" s="7"/>
      <c r="L10579"/>
      <c r="Q10579"/>
    </row>
    <row r="10580" spans="4:17" x14ac:dyDescent="0.35">
      <c r="D10580" s="7"/>
      <c r="L10580"/>
      <c r="Q10580"/>
    </row>
    <row r="10581" spans="4:17" x14ac:dyDescent="0.35">
      <c r="D10581" s="7"/>
      <c r="L10581"/>
      <c r="Q10581"/>
    </row>
    <row r="10582" spans="4:17" x14ac:dyDescent="0.35">
      <c r="D10582" s="7"/>
      <c r="L10582"/>
      <c r="Q10582"/>
    </row>
    <row r="10583" spans="4:17" x14ac:dyDescent="0.35">
      <c r="D10583" s="7"/>
      <c r="L10583"/>
      <c r="Q10583"/>
    </row>
    <row r="10584" spans="4:17" x14ac:dyDescent="0.35">
      <c r="D10584" s="7"/>
      <c r="L10584"/>
      <c r="Q10584"/>
    </row>
    <row r="10585" spans="4:17" x14ac:dyDescent="0.35">
      <c r="D10585" s="7"/>
      <c r="L10585"/>
      <c r="Q10585"/>
    </row>
    <row r="10586" spans="4:17" x14ac:dyDescent="0.35">
      <c r="D10586" s="7"/>
      <c r="L10586"/>
      <c r="Q10586"/>
    </row>
    <row r="10587" spans="4:17" x14ac:dyDescent="0.35">
      <c r="D10587" s="7"/>
      <c r="L10587"/>
      <c r="Q10587"/>
    </row>
    <row r="10588" spans="4:17" x14ac:dyDescent="0.35">
      <c r="D10588" s="7"/>
      <c r="L10588"/>
      <c r="Q10588"/>
    </row>
    <row r="10589" spans="4:17" x14ac:dyDescent="0.35">
      <c r="D10589" s="7"/>
      <c r="L10589"/>
      <c r="Q10589"/>
    </row>
    <row r="10590" spans="4:17" x14ac:dyDescent="0.35">
      <c r="D10590" s="7"/>
      <c r="L10590"/>
      <c r="Q10590"/>
    </row>
    <row r="10591" spans="4:17" x14ac:dyDescent="0.35">
      <c r="D10591" s="7"/>
      <c r="L10591"/>
      <c r="Q10591"/>
    </row>
    <row r="10592" spans="4:17" x14ac:dyDescent="0.35">
      <c r="D10592" s="7"/>
      <c r="L10592"/>
      <c r="Q10592"/>
    </row>
    <row r="10593" spans="4:17" x14ac:dyDescent="0.35">
      <c r="D10593" s="7"/>
      <c r="L10593"/>
      <c r="Q10593"/>
    </row>
    <row r="10594" spans="4:17" x14ac:dyDescent="0.35">
      <c r="D10594" s="7"/>
      <c r="L10594"/>
      <c r="Q10594"/>
    </row>
    <row r="10595" spans="4:17" x14ac:dyDescent="0.35">
      <c r="D10595" s="7"/>
      <c r="L10595"/>
      <c r="Q10595"/>
    </row>
    <row r="10596" spans="4:17" x14ac:dyDescent="0.35">
      <c r="D10596" s="7"/>
      <c r="L10596"/>
      <c r="Q10596"/>
    </row>
    <row r="10597" spans="4:17" x14ac:dyDescent="0.35">
      <c r="D10597" s="7"/>
      <c r="L10597"/>
      <c r="Q10597"/>
    </row>
    <row r="10598" spans="4:17" x14ac:dyDescent="0.35">
      <c r="D10598" s="7"/>
      <c r="L10598"/>
      <c r="Q10598"/>
    </row>
    <row r="10599" spans="4:17" x14ac:dyDescent="0.35">
      <c r="D10599" s="7"/>
      <c r="L10599"/>
      <c r="Q10599"/>
    </row>
    <row r="10600" spans="4:17" x14ac:dyDescent="0.35">
      <c r="D10600" s="7"/>
      <c r="L10600"/>
      <c r="Q10600"/>
    </row>
    <row r="10601" spans="4:17" x14ac:dyDescent="0.35">
      <c r="D10601" s="7"/>
      <c r="L10601"/>
      <c r="Q10601"/>
    </row>
    <row r="10602" spans="4:17" x14ac:dyDescent="0.35">
      <c r="D10602" s="7"/>
      <c r="L10602"/>
      <c r="Q10602"/>
    </row>
    <row r="10603" spans="4:17" x14ac:dyDescent="0.35">
      <c r="D10603" s="7"/>
      <c r="L10603"/>
      <c r="Q10603"/>
    </row>
    <row r="10604" spans="4:17" x14ac:dyDescent="0.35">
      <c r="D10604" s="7"/>
      <c r="L10604"/>
      <c r="Q10604"/>
    </row>
    <row r="10605" spans="4:17" x14ac:dyDescent="0.35">
      <c r="D10605" s="7"/>
      <c r="L10605"/>
      <c r="Q10605"/>
    </row>
    <row r="10606" spans="4:17" x14ac:dyDescent="0.35">
      <c r="D10606" s="7"/>
      <c r="L10606"/>
      <c r="Q10606"/>
    </row>
    <row r="10607" spans="4:17" x14ac:dyDescent="0.35">
      <c r="D10607" s="7"/>
      <c r="L10607"/>
      <c r="Q10607"/>
    </row>
    <row r="10608" spans="4:17" x14ac:dyDescent="0.35">
      <c r="D10608" s="7"/>
      <c r="L10608"/>
      <c r="Q10608"/>
    </row>
    <row r="10609" spans="4:17" x14ac:dyDescent="0.35">
      <c r="D10609" s="7"/>
      <c r="L10609"/>
      <c r="Q10609"/>
    </row>
    <row r="10610" spans="4:17" x14ac:dyDescent="0.35">
      <c r="D10610" s="7"/>
      <c r="L10610"/>
      <c r="Q10610"/>
    </row>
    <row r="10611" spans="4:17" x14ac:dyDescent="0.35">
      <c r="D10611" s="7"/>
      <c r="L10611"/>
      <c r="Q10611"/>
    </row>
    <row r="10612" spans="4:17" x14ac:dyDescent="0.35">
      <c r="D10612" s="7"/>
      <c r="L10612"/>
      <c r="Q10612"/>
    </row>
    <row r="10613" spans="4:17" x14ac:dyDescent="0.35">
      <c r="D10613" s="7"/>
      <c r="L10613"/>
      <c r="Q10613"/>
    </row>
    <row r="10614" spans="4:17" x14ac:dyDescent="0.35">
      <c r="D10614" s="7"/>
      <c r="L10614"/>
      <c r="Q10614"/>
    </row>
    <row r="10615" spans="4:17" x14ac:dyDescent="0.35">
      <c r="D10615" s="7"/>
      <c r="L10615"/>
      <c r="Q10615"/>
    </row>
    <row r="10616" spans="4:17" x14ac:dyDescent="0.35">
      <c r="D10616" s="7"/>
      <c r="L10616"/>
      <c r="Q10616"/>
    </row>
    <row r="10617" spans="4:17" x14ac:dyDescent="0.35">
      <c r="D10617" s="7"/>
      <c r="L10617"/>
      <c r="Q10617"/>
    </row>
    <row r="10618" spans="4:17" x14ac:dyDescent="0.35">
      <c r="D10618" s="7"/>
      <c r="L10618"/>
      <c r="Q10618"/>
    </row>
    <row r="10619" spans="4:17" x14ac:dyDescent="0.35">
      <c r="D10619" s="7"/>
      <c r="L10619"/>
      <c r="Q10619"/>
    </row>
    <row r="10620" spans="4:17" x14ac:dyDescent="0.35">
      <c r="D10620" s="7"/>
      <c r="L10620"/>
      <c r="Q10620"/>
    </row>
    <row r="10621" spans="4:17" x14ac:dyDescent="0.35">
      <c r="D10621" s="7"/>
      <c r="L10621"/>
      <c r="Q10621"/>
    </row>
    <row r="10622" spans="4:17" x14ac:dyDescent="0.35">
      <c r="D10622" s="7"/>
      <c r="L10622"/>
      <c r="Q10622"/>
    </row>
    <row r="10623" spans="4:17" x14ac:dyDescent="0.35">
      <c r="D10623" s="7"/>
      <c r="L10623"/>
      <c r="Q10623"/>
    </row>
    <row r="10624" spans="4:17" x14ac:dyDescent="0.35">
      <c r="D10624" s="7"/>
      <c r="L10624"/>
      <c r="Q10624"/>
    </row>
    <row r="10625" spans="4:17" x14ac:dyDescent="0.35">
      <c r="D10625" s="7"/>
      <c r="L10625"/>
      <c r="Q10625"/>
    </row>
    <row r="10626" spans="4:17" x14ac:dyDescent="0.35">
      <c r="D10626" s="7"/>
      <c r="L10626"/>
      <c r="Q10626"/>
    </row>
    <row r="10627" spans="4:17" x14ac:dyDescent="0.35">
      <c r="D10627" s="7"/>
      <c r="L10627"/>
      <c r="Q10627"/>
    </row>
    <row r="10628" spans="4:17" x14ac:dyDescent="0.35">
      <c r="D10628" s="7"/>
      <c r="L10628"/>
      <c r="Q10628"/>
    </row>
    <row r="10629" spans="4:17" x14ac:dyDescent="0.35">
      <c r="D10629" s="7"/>
      <c r="L10629"/>
      <c r="Q10629"/>
    </row>
    <row r="10630" spans="4:17" x14ac:dyDescent="0.35">
      <c r="D10630" s="7"/>
      <c r="L10630"/>
      <c r="Q10630"/>
    </row>
    <row r="10631" spans="4:17" x14ac:dyDescent="0.35">
      <c r="D10631" s="7"/>
      <c r="L10631"/>
      <c r="Q10631"/>
    </row>
    <row r="10632" spans="4:17" x14ac:dyDescent="0.35">
      <c r="D10632" s="7"/>
      <c r="L10632"/>
      <c r="Q10632"/>
    </row>
    <row r="10633" spans="4:17" x14ac:dyDescent="0.35">
      <c r="D10633" s="7"/>
      <c r="L10633"/>
      <c r="Q10633"/>
    </row>
    <row r="10634" spans="4:17" x14ac:dyDescent="0.35">
      <c r="D10634" s="7"/>
      <c r="L10634"/>
      <c r="Q10634"/>
    </row>
    <row r="10635" spans="4:17" x14ac:dyDescent="0.35">
      <c r="D10635" s="7"/>
      <c r="L10635"/>
      <c r="Q10635"/>
    </row>
    <row r="10636" spans="4:17" x14ac:dyDescent="0.35">
      <c r="D10636" s="7"/>
      <c r="L10636"/>
      <c r="Q10636"/>
    </row>
    <row r="10637" spans="4:17" x14ac:dyDescent="0.35">
      <c r="D10637" s="7"/>
      <c r="L10637"/>
      <c r="Q10637"/>
    </row>
    <row r="10638" spans="4:17" x14ac:dyDescent="0.35">
      <c r="D10638" s="7"/>
      <c r="L10638"/>
      <c r="Q10638"/>
    </row>
    <row r="10639" spans="4:17" x14ac:dyDescent="0.35">
      <c r="D10639" s="7"/>
      <c r="L10639"/>
      <c r="Q10639"/>
    </row>
    <row r="10640" spans="4:17" x14ac:dyDescent="0.35">
      <c r="D10640" s="7"/>
      <c r="L10640"/>
      <c r="Q10640"/>
    </row>
    <row r="10641" spans="4:17" x14ac:dyDescent="0.35">
      <c r="D10641" s="7"/>
      <c r="L10641"/>
      <c r="Q10641"/>
    </row>
    <row r="10642" spans="4:17" x14ac:dyDescent="0.35">
      <c r="D10642" s="7"/>
      <c r="L10642"/>
      <c r="Q10642"/>
    </row>
    <row r="10643" spans="4:17" x14ac:dyDescent="0.35">
      <c r="D10643" s="7"/>
      <c r="L10643"/>
      <c r="Q10643"/>
    </row>
    <row r="10644" spans="4:17" x14ac:dyDescent="0.35">
      <c r="D10644" s="7"/>
      <c r="L10644"/>
      <c r="Q10644"/>
    </row>
    <row r="10645" spans="4:17" x14ac:dyDescent="0.35">
      <c r="D10645" s="7"/>
      <c r="L10645"/>
      <c r="Q10645"/>
    </row>
    <row r="10646" spans="4:17" x14ac:dyDescent="0.35">
      <c r="D10646" s="7"/>
      <c r="L10646"/>
      <c r="Q10646"/>
    </row>
    <row r="10647" spans="4:17" x14ac:dyDescent="0.35">
      <c r="D10647" s="7"/>
      <c r="L10647"/>
      <c r="Q10647"/>
    </row>
    <row r="10648" spans="4:17" x14ac:dyDescent="0.35">
      <c r="D10648" s="7"/>
      <c r="L10648"/>
      <c r="Q10648"/>
    </row>
    <row r="10649" spans="4:17" x14ac:dyDescent="0.35">
      <c r="D10649" s="7"/>
      <c r="L10649"/>
      <c r="Q10649"/>
    </row>
    <row r="10650" spans="4:17" x14ac:dyDescent="0.35">
      <c r="D10650" s="7"/>
      <c r="L10650"/>
      <c r="Q10650"/>
    </row>
    <row r="10651" spans="4:17" x14ac:dyDescent="0.35">
      <c r="D10651" s="7"/>
      <c r="L10651"/>
      <c r="Q10651"/>
    </row>
    <row r="10652" spans="4:17" x14ac:dyDescent="0.35">
      <c r="D10652" s="7"/>
      <c r="L10652"/>
      <c r="Q10652"/>
    </row>
    <row r="10653" spans="4:17" x14ac:dyDescent="0.35">
      <c r="D10653" s="7"/>
      <c r="L10653"/>
      <c r="Q10653"/>
    </row>
    <row r="10654" spans="4:17" x14ac:dyDescent="0.35">
      <c r="D10654" s="7"/>
      <c r="L10654"/>
      <c r="Q10654"/>
    </row>
    <row r="10655" spans="4:17" x14ac:dyDescent="0.35">
      <c r="D10655" s="7"/>
      <c r="L10655"/>
      <c r="Q10655"/>
    </row>
    <row r="10656" spans="4:17" x14ac:dyDescent="0.35">
      <c r="D10656" s="7"/>
      <c r="L10656"/>
      <c r="Q10656"/>
    </row>
    <row r="10657" spans="4:17" x14ac:dyDescent="0.35">
      <c r="D10657" s="7"/>
      <c r="L10657"/>
      <c r="Q10657"/>
    </row>
    <row r="10658" spans="4:17" x14ac:dyDescent="0.35">
      <c r="D10658" s="7"/>
      <c r="L10658"/>
      <c r="Q10658"/>
    </row>
    <row r="10659" spans="4:17" x14ac:dyDescent="0.35">
      <c r="D10659" s="7"/>
      <c r="L10659"/>
      <c r="Q10659"/>
    </row>
    <row r="10660" spans="4:17" x14ac:dyDescent="0.35">
      <c r="D10660" s="7"/>
      <c r="L10660"/>
      <c r="Q10660"/>
    </row>
    <row r="10661" spans="4:17" x14ac:dyDescent="0.35">
      <c r="D10661" s="7"/>
      <c r="L10661"/>
      <c r="Q10661"/>
    </row>
    <row r="10662" spans="4:17" x14ac:dyDescent="0.35">
      <c r="D10662" s="7"/>
      <c r="L10662"/>
      <c r="Q10662"/>
    </row>
    <row r="10663" spans="4:17" x14ac:dyDescent="0.35">
      <c r="D10663" s="7"/>
      <c r="L10663"/>
      <c r="Q10663"/>
    </row>
    <row r="10664" spans="4:17" x14ac:dyDescent="0.35">
      <c r="D10664" s="7"/>
      <c r="L10664"/>
      <c r="Q10664"/>
    </row>
    <row r="10665" spans="4:17" x14ac:dyDescent="0.35">
      <c r="D10665" s="7"/>
      <c r="L10665"/>
      <c r="Q10665"/>
    </row>
    <row r="10666" spans="4:17" x14ac:dyDescent="0.35">
      <c r="D10666" s="7"/>
      <c r="L10666"/>
      <c r="Q10666"/>
    </row>
    <row r="10667" spans="4:17" x14ac:dyDescent="0.35">
      <c r="D10667" s="7"/>
      <c r="L10667"/>
      <c r="Q10667"/>
    </row>
    <row r="10668" spans="4:17" x14ac:dyDescent="0.35">
      <c r="D10668" s="7"/>
      <c r="L10668"/>
      <c r="Q10668"/>
    </row>
    <row r="10669" spans="4:17" x14ac:dyDescent="0.35">
      <c r="D10669" s="7"/>
      <c r="L10669"/>
      <c r="Q10669"/>
    </row>
    <row r="10670" spans="4:17" x14ac:dyDescent="0.35">
      <c r="D10670" s="7"/>
      <c r="L10670"/>
      <c r="Q10670"/>
    </row>
    <row r="10671" spans="4:17" x14ac:dyDescent="0.35">
      <c r="D10671" s="7"/>
      <c r="L10671"/>
      <c r="Q10671"/>
    </row>
    <row r="10672" spans="4:17" x14ac:dyDescent="0.35">
      <c r="D10672" s="7"/>
      <c r="L10672"/>
      <c r="Q10672"/>
    </row>
    <row r="10673" spans="4:17" x14ac:dyDescent="0.35">
      <c r="D10673" s="7"/>
      <c r="L10673"/>
      <c r="Q10673"/>
    </row>
    <row r="10674" spans="4:17" x14ac:dyDescent="0.35">
      <c r="D10674" s="7"/>
      <c r="L10674"/>
      <c r="Q10674"/>
    </row>
    <row r="10675" spans="4:17" x14ac:dyDescent="0.35">
      <c r="D10675" s="7"/>
      <c r="L10675"/>
      <c r="Q10675"/>
    </row>
    <row r="10676" spans="4:17" x14ac:dyDescent="0.35">
      <c r="D10676" s="7"/>
      <c r="L10676"/>
      <c r="Q10676"/>
    </row>
    <row r="10677" spans="4:17" x14ac:dyDescent="0.35">
      <c r="D10677" s="7"/>
      <c r="L10677"/>
      <c r="Q10677"/>
    </row>
    <row r="10678" spans="4:17" x14ac:dyDescent="0.35">
      <c r="D10678" s="7"/>
      <c r="L10678"/>
      <c r="Q10678"/>
    </row>
    <row r="10679" spans="4:17" x14ac:dyDescent="0.35">
      <c r="D10679" s="7"/>
      <c r="L10679"/>
      <c r="Q10679"/>
    </row>
    <row r="10680" spans="4:17" x14ac:dyDescent="0.35">
      <c r="D10680" s="7"/>
      <c r="L10680"/>
      <c r="Q10680"/>
    </row>
    <row r="10681" spans="4:17" x14ac:dyDescent="0.35">
      <c r="D10681" s="7"/>
      <c r="L10681"/>
      <c r="Q10681"/>
    </row>
    <row r="10682" spans="4:17" x14ac:dyDescent="0.35">
      <c r="D10682" s="7"/>
      <c r="L10682"/>
      <c r="Q10682"/>
    </row>
    <row r="10683" spans="4:17" x14ac:dyDescent="0.35">
      <c r="D10683" s="7"/>
      <c r="L10683"/>
      <c r="Q10683"/>
    </row>
    <row r="10684" spans="4:17" x14ac:dyDescent="0.35">
      <c r="D10684" s="7"/>
      <c r="L10684"/>
      <c r="Q10684"/>
    </row>
    <row r="10685" spans="4:17" x14ac:dyDescent="0.35">
      <c r="D10685" s="7"/>
      <c r="L10685"/>
      <c r="Q10685"/>
    </row>
    <row r="10686" spans="4:17" x14ac:dyDescent="0.35">
      <c r="D10686" s="7"/>
      <c r="L10686"/>
      <c r="Q10686"/>
    </row>
    <row r="10687" spans="4:17" x14ac:dyDescent="0.35">
      <c r="D10687" s="7"/>
      <c r="L10687"/>
      <c r="Q10687"/>
    </row>
    <row r="10688" spans="4:17" x14ac:dyDescent="0.35">
      <c r="D10688" s="7"/>
      <c r="L10688"/>
      <c r="Q10688"/>
    </row>
    <row r="10689" spans="4:17" x14ac:dyDescent="0.35">
      <c r="D10689" s="7"/>
      <c r="L10689"/>
      <c r="Q10689"/>
    </row>
    <row r="10690" spans="4:17" x14ac:dyDescent="0.35">
      <c r="D10690" s="7"/>
      <c r="L10690"/>
      <c r="Q10690"/>
    </row>
    <row r="10691" spans="4:17" x14ac:dyDescent="0.35">
      <c r="D10691" s="7"/>
      <c r="L10691"/>
      <c r="Q10691"/>
    </row>
    <row r="10692" spans="4:17" x14ac:dyDescent="0.35">
      <c r="D10692" s="7"/>
      <c r="L10692"/>
      <c r="Q10692"/>
    </row>
    <row r="10693" spans="4:17" x14ac:dyDescent="0.35">
      <c r="D10693" s="7"/>
      <c r="L10693"/>
      <c r="Q10693"/>
    </row>
    <row r="10694" spans="4:17" x14ac:dyDescent="0.35">
      <c r="D10694" s="7"/>
      <c r="L10694"/>
      <c r="Q10694"/>
    </row>
    <row r="10695" spans="4:17" x14ac:dyDescent="0.35">
      <c r="D10695" s="7"/>
      <c r="L10695"/>
      <c r="Q10695"/>
    </row>
    <row r="10696" spans="4:17" x14ac:dyDescent="0.35">
      <c r="D10696" s="7"/>
      <c r="L10696"/>
      <c r="Q10696"/>
    </row>
    <row r="10697" spans="4:17" x14ac:dyDescent="0.35">
      <c r="D10697" s="7"/>
      <c r="L10697"/>
      <c r="Q10697"/>
    </row>
    <row r="10698" spans="4:17" x14ac:dyDescent="0.35">
      <c r="D10698" s="7"/>
      <c r="L10698"/>
      <c r="Q10698"/>
    </row>
    <row r="10699" spans="4:17" x14ac:dyDescent="0.35">
      <c r="D10699" s="7"/>
      <c r="L10699"/>
      <c r="Q10699"/>
    </row>
    <row r="10700" spans="4:17" x14ac:dyDescent="0.35">
      <c r="D10700" s="7"/>
      <c r="L10700"/>
      <c r="Q10700"/>
    </row>
    <row r="10701" spans="4:17" x14ac:dyDescent="0.35">
      <c r="D10701" s="7"/>
      <c r="L10701"/>
      <c r="Q10701"/>
    </row>
    <row r="10702" spans="4:17" x14ac:dyDescent="0.35">
      <c r="D10702" s="7"/>
      <c r="L10702"/>
      <c r="Q10702"/>
    </row>
    <row r="10703" spans="4:17" x14ac:dyDescent="0.35">
      <c r="D10703" s="7"/>
      <c r="L10703"/>
      <c r="Q10703"/>
    </row>
    <row r="10704" spans="4:17" x14ac:dyDescent="0.35">
      <c r="D10704" s="7"/>
      <c r="L10704"/>
      <c r="Q10704"/>
    </row>
    <row r="10705" spans="4:17" x14ac:dyDescent="0.35">
      <c r="D10705" s="7"/>
      <c r="L10705"/>
      <c r="Q10705"/>
    </row>
    <row r="10706" spans="4:17" x14ac:dyDescent="0.35">
      <c r="D10706" s="7"/>
      <c r="L10706"/>
      <c r="Q10706"/>
    </row>
    <row r="10707" spans="4:17" x14ac:dyDescent="0.35">
      <c r="D10707" s="7"/>
      <c r="L10707"/>
      <c r="Q10707"/>
    </row>
    <row r="10708" spans="4:17" x14ac:dyDescent="0.35">
      <c r="D10708" s="7"/>
      <c r="L10708"/>
      <c r="Q10708"/>
    </row>
    <row r="10709" spans="4:17" x14ac:dyDescent="0.35">
      <c r="D10709" s="7"/>
      <c r="L10709"/>
      <c r="Q10709"/>
    </row>
    <row r="10710" spans="4:17" x14ac:dyDescent="0.35">
      <c r="D10710" s="7"/>
      <c r="L10710"/>
      <c r="Q10710"/>
    </row>
    <row r="10711" spans="4:17" x14ac:dyDescent="0.35">
      <c r="D10711" s="7"/>
      <c r="L10711"/>
      <c r="Q10711"/>
    </row>
    <row r="10712" spans="4:17" x14ac:dyDescent="0.35">
      <c r="D10712" s="7"/>
      <c r="L10712"/>
      <c r="Q10712"/>
    </row>
    <row r="10713" spans="4:17" x14ac:dyDescent="0.35">
      <c r="D10713" s="7"/>
      <c r="L10713"/>
      <c r="Q10713"/>
    </row>
    <row r="10714" spans="4:17" x14ac:dyDescent="0.35">
      <c r="D10714" s="7"/>
      <c r="L10714"/>
      <c r="Q10714"/>
    </row>
    <row r="10715" spans="4:17" x14ac:dyDescent="0.35">
      <c r="D10715" s="7"/>
      <c r="L10715"/>
      <c r="Q10715"/>
    </row>
    <row r="10716" spans="4:17" x14ac:dyDescent="0.35">
      <c r="D10716" s="7"/>
      <c r="L10716"/>
      <c r="Q10716"/>
    </row>
    <row r="10717" spans="4:17" x14ac:dyDescent="0.35">
      <c r="D10717" s="7"/>
      <c r="L10717"/>
      <c r="Q10717"/>
    </row>
    <row r="10718" spans="4:17" x14ac:dyDescent="0.35">
      <c r="D10718" s="7"/>
      <c r="L10718"/>
      <c r="Q10718"/>
    </row>
    <row r="10719" spans="4:17" x14ac:dyDescent="0.35">
      <c r="D10719" s="7"/>
      <c r="L10719"/>
      <c r="Q10719"/>
    </row>
    <row r="10720" spans="4:17" x14ac:dyDescent="0.35">
      <c r="D10720" s="7"/>
      <c r="L10720"/>
      <c r="Q10720"/>
    </row>
    <row r="10721" spans="4:17" x14ac:dyDescent="0.35">
      <c r="D10721" s="7"/>
      <c r="L10721"/>
      <c r="Q10721"/>
    </row>
    <row r="10722" spans="4:17" x14ac:dyDescent="0.35">
      <c r="D10722" s="7"/>
      <c r="L10722"/>
      <c r="Q10722"/>
    </row>
    <row r="10723" spans="4:17" x14ac:dyDescent="0.35">
      <c r="D10723" s="7"/>
      <c r="L10723"/>
      <c r="Q10723"/>
    </row>
    <row r="10724" spans="4:17" x14ac:dyDescent="0.35">
      <c r="D10724" s="7"/>
      <c r="L10724"/>
      <c r="Q10724"/>
    </row>
    <row r="10725" spans="4:17" x14ac:dyDescent="0.35">
      <c r="D10725" s="7"/>
      <c r="L10725"/>
      <c r="Q10725"/>
    </row>
    <row r="10726" spans="4:17" x14ac:dyDescent="0.35">
      <c r="D10726" s="7"/>
      <c r="L10726"/>
      <c r="Q10726"/>
    </row>
    <row r="10727" spans="4:17" x14ac:dyDescent="0.35">
      <c r="D10727" s="7"/>
      <c r="L10727"/>
      <c r="Q10727"/>
    </row>
    <row r="10728" spans="4:17" x14ac:dyDescent="0.35">
      <c r="D10728" s="7"/>
      <c r="L10728"/>
      <c r="Q10728"/>
    </row>
    <row r="10729" spans="4:17" x14ac:dyDescent="0.35">
      <c r="D10729" s="7"/>
      <c r="L10729"/>
      <c r="Q10729"/>
    </row>
    <row r="10730" spans="4:17" x14ac:dyDescent="0.35">
      <c r="D10730" s="7"/>
      <c r="L10730"/>
      <c r="Q10730"/>
    </row>
    <row r="10731" spans="4:17" x14ac:dyDescent="0.35">
      <c r="D10731" s="7"/>
      <c r="L10731"/>
      <c r="Q10731"/>
    </row>
    <row r="10732" spans="4:17" x14ac:dyDescent="0.35">
      <c r="D10732" s="7"/>
      <c r="L10732"/>
      <c r="Q10732"/>
    </row>
    <row r="10733" spans="4:17" x14ac:dyDescent="0.35">
      <c r="D10733" s="7"/>
      <c r="L10733"/>
      <c r="Q10733"/>
    </row>
    <row r="10734" spans="4:17" x14ac:dyDescent="0.35">
      <c r="D10734" s="7"/>
      <c r="L10734"/>
      <c r="Q10734"/>
    </row>
    <row r="10735" spans="4:17" x14ac:dyDescent="0.35">
      <c r="D10735" s="7"/>
      <c r="L10735"/>
      <c r="Q10735"/>
    </row>
    <row r="10736" spans="4:17" x14ac:dyDescent="0.35">
      <c r="D10736" s="7"/>
      <c r="L10736"/>
      <c r="Q10736"/>
    </row>
    <row r="10737" spans="4:17" x14ac:dyDescent="0.35">
      <c r="D10737" s="7"/>
      <c r="L10737"/>
      <c r="Q10737"/>
    </row>
    <row r="10738" spans="4:17" x14ac:dyDescent="0.35">
      <c r="D10738" s="7"/>
      <c r="L10738"/>
      <c r="Q10738"/>
    </row>
    <row r="10739" spans="4:17" x14ac:dyDescent="0.35">
      <c r="D10739" s="7"/>
      <c r="L10739"/>
      <c r="Q10739"/>
    </row>
    <row r="10740" spans="4:17" x14ac:dyDescent="0.35">
      <c r="D10740" s="7"/>
      <c r="L10740"/>
      <c r="Q10740"/>
    </row>
    <row r="10741" spans="4:17" x14ac:dyDescent="0.35">
      <c r="D10741" s="7"/>
      <c r="L10741"/>
      <c r="Q10741"/>
    </row>
    <row r="10742" spans="4:17" x14ac:dyDescent="0.35">
      <c r="D10742" s="7"/>
      <c r="L10742"/>
      <c r="Q10742"/>
    </row>
    <row r="10743" spans="4:17" x14ac:dyDescent="0.35">
      <c r="D10743" s="7"/>
      <c r="L10743"/>
      <c r="Q10743"/>
    </row>
    <row r="10744" spans="4:17" x14ac:dyDescent="0.35">
      <c r="D10744" s="7"/>
      <c r="L10744"/>
      <c r="Q10744"/>
    </row>
    <row r="10745" spans="4:17" x14ac:dyDescent="0.35">
      <c r="D10745" s="7"/>
      <c r="L10745"/>
      <c r="Q10745"/>
    </row>
    <row r="10746" spans="4:17" x14ac:dyDescent="0.35">
      <c r="D10746" s="7"/>
      <c r="L10746"/>
      <c r="Q10746"/>
    </row>
    <row r="10747" spans="4:17" x14ac:dyDescent="0.35">
      <c r="D10747" s="7"/>
      <c r="L10747"/>
      <c r="Q10747"/>
    </row>
    <row r="10748" spans="4:17" x14ac:dyDescent="0.35">
      <c r="D10748" s="7"/>
      <c r="L10748"/>
      <c r="Q10748"/>
    </row>
    <row r="10749" spans="4:17" x14ac:dyDescent="0.35">
      <c r="D10749" s="7"/>
      <c r="L10749"/>
      <c r="Q10749"/>
    </row>
    <row r="10750" spans="4:17" x14ac:dyDescent="0.35">
      <c r="D10750" s="7"/>
      <c r="L10750"/>
      <c r="Q10750"/>
    </row>
    <row r="10751" spans="4:17" x14ac:dyDescent="0.35">
      <c r="D10751" s="7"/>
      <c r="L10751"/>
      <c r="Q10751"/>
    </row>
    <row r="10752" spans="4:17" x14ac:dyDescent="0.35">
      <c r="D10752" s="7"/>
      <c r="L10752"/>
      <c r="Q10752"/>
    </row>
    <row r="10753" spans="4:17" x14ac:dyDescent="0.35">
      <c r="D10753" s="7"/>
      <c r="L10753"/>
      <c r="Q10753"/>
    </row>
    <row r="10754" spans="4:17" x14ac:dyDescent="0.35">
      <c r="D10754" s="7"/>
      <c r="L10754"/>
      <c r="Q10754"/>
    </row>
    <row r="10755" spans="4:17" x14ac:dyDescent="0.35">
      <c r="D10755" s="7"/>
      <c r="L10755"/>
      <c r="Q10755"/>
    </row>
    <row r="10756" spans="4:17" x14ac:dyDescent="0.35">
      <c r="D10756" s="7"/>
      <c r="L10756"/>
      <c r="Q10756"/>
    </row>
    <row r="10757" spans="4:17" x14ac:dyDescent="0.35">
      <c r="D10757" s="7"/>
      <c r="L10757"/>
      <c r="Q10757"/>
    </row>
    <row r="10758" spans="4:17" x14ac:dyDescent="0.35">
      <c r="D10758" s="7"/>
      <c r="L10758"/>
      <c r="Q10758"/>
    </row>
    <row r="10759" spans="4:17" x14ac:dyDescent="0.35">
      <c r="D10759" s="7"/>
      <c r="L10759"/>
      <c r="Q10759"/>
    </row>
    <row r="10760" spans="4:17" x14ac:dyDescent="0.35">
      <c r="D10760" s="7"/>
      <c r="L10760"/>
      <c r="Q10760"/>
    </row>
    <row r="10761" spans="4:17" x14ac:dyDescent="0.35">
      <c r="D10761" s="7"/>
      <c r="L10761"/>
      <c r="Q10761"/>
    </row>
    <row r="10762" spans="4:17" x14ac:dyDescent="0.35">
      <c r="D10762" s="7"/>
      <c r="L10762"/>
      <c r="Q10762"/>
    </row>
    <row r="10763" spans="4:17" x14ac:dyDescent="0.35">
      <c r="D10763" s="7"/>
      <c r="L10763"/>
      <c r="Q10763"/>
    </row>
    <row r="10764" spans="4:17" x14ac:dyDescent="0.35">
      <c r="D10764" s="7"/>
      <c r="L10764"/>
      <c r="Q10764"/>
    </row>
    <row r="10765" spans="4:17" x14ac:dyDescent="0.35">
      <c r="D10765" s="7"/>
      <c r="L10765"/>
      <c r="Q10765"/>
    </row>
    <row r="10766" spans="4:17" x14ac:dyDescent="0.35">
      <c r="D10766" s="7"/>
      <c r="L10766"/>
      <c r="Q10766"/>
    </row>
    <row r="10767" spans="4:17" x14ac:dyDescent="0.35">
      <c r="D10767" s="7"/>
      <c r="L10767"/>
      <c r="Q10767"/>
    </row>
    <row r="10768" spans="4:17" x14ac:dyDescent="0.35">
      <c r="D10768" s="7"/>
      <c r="L10768"/>
      <c r="Q10768"/>
    </row>
    <row r="10769" spans="4:17" x14ac:dyDescent="0.35">
      <c r="D10769" s="7"/>
      <c r="L10769"/>
      <c r="Q10769"/>
    </row>
    <row r="10770" spans="4:17" x14ac:dyDescent="0.35">
      <c r="D10770" s="7"/>
      <c r="L10770"/>
      <c r="Q10770"/>
    </row>
    <row r="10771" spans="4:17" x14ac:dyDescent="0.35">
      <c r="D10771" s="7"/>
      <c r="L10771"/>
      <c r="Q10771"/>
    </row>
    <row r="10772" spans="4:17" x14ac:dyDescent="0.35">
      <c r="D10772" s="7"/>
      <c r="L10772"/>
      <c r="Q10772"/>
    </row>
    <row r="10773" spans="4:17" x14ac:dyDescent="0.35">
      <c r="D10773" s="7"/>
      <c r="L10773"/>
      <c r="Q10773"/>
    </row>
    <row r="10774" spans="4:17" x14ac:dyDescent="0.35">
      <c r="D10774" s="7"/>
      <c r="L10774"/>
      <c r="Q10774"/>
    </row>
    <row r="10775" spans="4:17" x14ac:dyDescent="0.35">
      <c r="D10775" s="7"/>
      <c r="L10775"/>
      <c r="Q10775"/>
    </row>
    <row r="10776" spans="4:17" x14ac:dyDescent="0.35">
      <c r="D10776" s="7"/>
      <c r="L10776"/>
      <c r="Q10776"/>
    </row>
    <row r="10777" spans="4:17" x14ac:dyDescent="0.35">
      <c r="D10777" s="7"/>
      <c r="L10777"/>
      <c r="Q10777"/>
    </row>
    <row r="10778" spans="4:17" x14ac:dyDescent="0.35">
      <c r="D10778" s="7"/>
      <c r="L10778"/>
      <c r="Q10778"/>
    </row>
    <row r="10779" spans="4:17" x14ac:dyDescent="0.35">
      <c r="D10779" s="7"/>
      <c r="L10779"/>
      <c r="Q10779"/>
    </row>
    <row r="10780" spans="4:17" x14ac:dyDescent="0.35">
      <c r="D10780" s="7"/>
      <c r="L10780"/>
      <c r="Q10780"/>
    </row>
    <row r="10781" spans="4:17" x14ac:dyDescent="0.35">
      <c r="D10781" s="7"/>
      <c r="L10781"/>
      <c r="Q10781"/>
    </row>
    <row r="10782" spans="4:17" x14ac:dyDescent="0.35">
      <c r="D10782" s="7"/>
      <c r="L10782"/>
      <c r="Q10782"/>
    </row>
    <row r="10783" spans="4:17" x14ac:dyDescent="0.35">
      <c r="D10783" s="7"/>
      <c r="L10783"/>
      <c r="Q10783"/>
    </row>
    <row r="10784" spans="4:17" x14ac:dyDescent="0.35">
      <c r="D10784" s="7"/>
      <c r="L10784"/>
      <c r="Q10784"/>
    </row>
    <row r="10785" spans="4:17" x14ac:dyDescent="0.35">
      <c r="D10785" s="7"/>
      <c r="L10785"/>
      <c r="Q10785"/>
    </row>
    <row r="10786" spans="4:17" x14ac:dyDescent="0.35">
      <c r="D10786" s="7"/>
      <c r="L10786"/>
      <c r="Q10786"/>
    </row>
    <row r="10787" spans="4:17" x14ac:dyDescent="0.35">
      <c r="D10787" s="7"/>
      <c r="L10787"/>
      <c r="Q10787"/>
    </row>
    <row r="10788" spans="4:17" x14ac:dyDescent="0.35">
      <c r="D10788" s="7"/>
      <c r="L10788"/>
      <c r="Q10788"/>
    </row>
    <row r="10789" spans="4:17" x14ac:dyDescent="0.35">
      <c r="D10789" s="7"/>
      <c r="L10789"/>
      <c r="Q10789"/>
    </row>
    <row r="10790" spans="4:17" x14ac:dyDescent="0.35">
      <c r="D10790" s="7"/>
      <c r="L10790"/>
      <c r="Q10790"/>
    </row>
    <row r="10791" spans="4:17" x14ac:dyDescent="0.35">
      <c r="D10791" s="7"/>
      <c r="L10791"/>
      <c r="Q10791"/>
    </row>
    <row r="10792" spans="4:17" x14ac:dyDescent="0.35">
      <c r="D10792" s="7"/>
      <c r="L10792"/>
      <c r="Q10792"/>
    </row>
    <row r="10793" spans="4:17" x14ac:dyDescent="0.35">
      <c r="D10793" s="7"/>
      <c r="L10793"/>
      <c r="Q10793"/>
    </row>
    <row r="10794" spans="4:17" x14ac:dyDescent="0.35">
      <c r="D10794" s="7"/>
      <c r="L10794"/>
      <c r="Q10794"/>
    </row>
    <row r="10795" spans="4:17" x14ac:dyDescent="0.35">
      <c r="D10795" s="7"/>
      <c r="L10795"/>
      <c r="Q10795"/>
    </row>
    <row r="10796" spans="4:17" x14ac:dyDescent="0.35">
      <c r="D10796" s="7"/>
      <c r="L10796"/>
      <c r="Q10796"/>
    </row>
    <row r="10797" spans="4:17" x14ac:dyDescent="0.35">
      <c r="D10797" s="7"/>
      <c r="L10797"/>
      <c r="Q10797"/>
    </row>
    <row r="10798" spans="4:17" x14ac:dyDescent="0.35">
      <c r="D10798" s="7"/>
      <c r="L10798"/>
      <c r="Q10798"/>
    </row>
    <row r="10799" spans="4:17" x14ac:dyDescent="0.35">
      <c r="D10799" s="7"/>
      <c r="L10799"/>
      <c r="Q10799"/>
    </row>
    <row r="10800" spans="4:17" x14ac:dyDescent="0.35">
      <c r="D10800" s="7"/>
      <c r="L10800"/>
      <c r="Q10800"/>
    </row>
    <row r="10801" spans="4:17" x14ac:dyDescent="0.35">
      <c r="D10801" s="7"/>
      <c r="L10801"/>
      <c r="Q10801"/>
    </row>
    <row r="10802" spans="4:17" x14ac:dyDescent="0.35">
      <c r="D10802" s="7"/>
      <c r="L10802"/>
      <c r="Q10802"/>
    </row>
    <row r="10803" spans="4:17" x14ac:dyDescent="0.35">
      <c r="D10803" s="7"/>
      <c r="L10803"/>
      <c r="Q10803"/>
    </row>
    <row r="10804" spans="4:17" x14ac:dyDescent="0.35">
      <c r="D10804" s="7"/>
      <c r="L10804"/>
      <c r="Q10804"/>
    </row>
    <row r="10805" spans="4:17" x14ac:dyDescent="0.35">
      <c r="D10805" s="7"/>
      <c r="L10805"/>
      <c r="Q10805"/>
    </row>
    <row r="10806" spans="4:17" x14ac:dyDescent="0.35">
      <c r="D10806" s="7"/>
      <c r="L10806"/>
      <c r="Q10806"/>
    </row>
    <row r="10807" spans="4:17" x14ac:dyDescent="0.35">
      <c r="D10807" s="7"/>
      <c r="L10807"/>
      <c r="Q10807"/>
    </row>
    <row r="10808" spans="4:17" x14ac:dyDescent="0.35">
      <c r="D10808" s="7"/>
      <c r="L10808"/>
      <c r="Q10808"/>
    </row>
    <row r="10809" spans="4:17" x14ac:dyDescent="0.35">
      <c r="D10809" s="7"/>
      <c r="L10809"/>
      <c r="Q10809"/>
    </row>
    <row r="10810" spans="4:17" x14ac:dyDescent="0.35">
      <c r="D10810" s="7"/>
      <c r="L10810"/>
      <c r="Q10810"/>
    </row>
    <row r="10811" spans="4:17" x14ac:dyDescent="0.35">
      <c r="D10811" s="7"/>
      <c r="L10811"/>
      <c r="Q10811"/>
    </row>
    <row r="10812" spans="4:17" x14ac:dyDescent="0.35">
      <c r="D10812" s="7"/>
      <c r="L10812"/>
      <c r="Q10812"/>
    </row>
    <row r="10813" spans="4:17" x14ac:dyDescent="0.35">
      <c r="D10813" s="7"/>
      <c r="L10813"/>
      <c r="Q10813"/>
    </row>
    <row r="10814" spans="4:17" x14ac:dyDescent="0.35">
      <c r="D10814" s="7"/>
      <c r="L10814"/>
      <c r="Q10814"/>
    </row>
    <row r="10815" spans="4:17" x14ac:dyDescent="0.35">
      <c r="D10815" s="7"/>
      <c r="L10815"/>
      <c r="Q10815"/>
    </row>
    <row r="10816" spans="4:17" x14ac:dyDescent="0.35">
      <c r="D10816" s="7"/>
      <c r="L10816"/>
      <c r="Q10816"/>
    </row>
    <row r="10817" spans="4:17" x14ac:dyDescent="0.35">
      <c r="D10817" s="7"/>
      <c r="L10817"/>
      <c r="Q10817"/>
    </row>
    <row r="10818" spans="4:17" x14ac:dyDescent="0.35">
      <c r="D10818" s="7"/>
      <c r="L10818"/>
      <c r="Q10818"/>
    </row>
    <row r="10819" spans="4:17" x14ac:dyDescent="0.35">
      <c r="D10819" s="7"/>
      <c r="L10819"/>
      <c r="Q10819"/>
    </row>
    <row r="10820" spans="4:17" x14ac:dyDescent="0.35">
      <c r="D10820" s="7"/>
      <c r="L10820"/>
      <c r="Q10820"/>
    </row>
    <row r="10821" spans="4:17" x14ac:dyDescent="0.35">
      <c r="D10821" s="7"/>
      <c r="L10821"/>
      <c r="Q10821"/>
    </row>
    <row r="10822" spans="4:17" x14ac:dyDescent="0.35">
      <c r="D10822" s="7"/>
      <c r="L10822"/>
      <c r="Q10822"/>
    </row>
    <row r="10823" spans="4:17" x14ac:dyDescent="0.35">
      <c r="D10823" s="7"/>
      <c r="L10823"/>
      <c r="Q10823"/>
    </row>
    <row r="10824" spans="4:17" x14ac:dyDescent="0.35">
      <c r="D10824" s="7"/>
      <c r="L10824"/>
      <c r="Q10824"/>
    </row>
    <row r="10825" spans="4:17" x14ac:dyDescent="0.35">
      <c r="D10825" s="7"/>
      <c r="L10825"/>
      <c r="Q10825"/>
    </row>
    <row r="10826" spans="4:17" x14ac:dyDescent="0.35">
      <c r="D10826" s="7"/>
      <c r="L10826"/>
      <c r="Q10826"/>
    </row>
    <row r="10827" spans="4:17" x14ac:dyDescent="0.35">
      <c r="D10827" s="7"/>
      <c r="L10827"/>
      <c r="Q10827"/>
    </row>
    <row r="10828" spans="4:17" x14ac:dyDescent="0.35">
      <c r="D10828" s="7"/>
      <c r="L10828"/>
      <c r="Q10828"/>
    </row>
    <row r="10829" spans="4:17" x14ac:dyDescent="0.35">
      <c r="D10829" s="7"/>
      <c r="L10829"/>
      <c r="Q10829"/>
    </row>
    <row r="10830" spans="4:17" x14ac:dyDescent="0.35">
      <c r="D10830" s="7"/>
      <c r="L10830"/>
      <c r="Q10830"/>
    </row>
    <row r="10831" spans="4:17" x14ac:dyDescent="0.35">
      <c r="D10831" s="7"/>
      <c r="L10831"/>
      <c r="Q10831"/>
    </row>
    <row r="10832" spans="4:17" x14ac:dyDescent="0.35">
      <c r="D10832" s="7"/>
      <c r="L10832"/>
      <c r="Q10832"/>
    </row>
    <row r="10833" spans="4:17" x14ac:dyDescent="0.35">
      <c r="D10833" s="7"/>
      <c r="L10833"/>
      <c r="Q10833"/>
    </row>
    <row r="10834" spans="4:17" x14ac:dyDescent="0.35">
      <c r="D10834" s="7"/>
      <c r="L10834"/>
      <c r="Q10834"/>
    </row>
    <row r="10835" spans="4:17" x14ac:dyDescent="0.35">
      <c r="D10835" s="7"/>
      <c r="L10835"/>
      <c r="Q10835"/>
    </row>
    <row r="10836" spans="4:17" x14ac:dyDescent="0.35">
      <c r="D10836" s="7"/>
      <c r="L10836"/>
      <c r="Q10836"/>
    </row>
    <row r="10837" spans="4:17" x14ac:dyDescent="0.35">
      <c r="D10837" s="7"/>
      <c r="L10837"/>
      <c r="Q10837"/>
    </row>
    <row r="10838" spans="4:17" x14ac:dyDescent="0.35">
      <c r="D10838" s="7"/>
      <c r="L10838"/>
      <c r="Q10838"/>
    </row>
    <row r="10839" spans="4:17" x14ac:dyDescent="0.35">
      <c r="D10839" s="7"/>
      <c r="L10839"/>
      <c r="Q10839"/>
    </row>
    <row r="10840" spans="4:17" x14ac:dyDescent="0.35">
      <c r="D10840" s="7"/>
      <c r="L10840"/>
      <c r="Q10840"/>
    </row>
    <row r="10841" spans="4:17" x14ac:dyDescent="0.35">
      <c r="D10841" s="7"/>
      <c r="L10841"/>
      <c r="Q10841"/>
    </row>
    <row r="10842" spans="4:17" x14ac:dyDescent="0.35">
      <c r="D10842" s="7"/>
      <c r="L10842"/>
      <c r="Q10842"/>
    </row>
    <row r="10843" spans="4:17" x14ac:dyDescent="0.35">
      <c r="D10843" s="7"/>
      <c r="L10843"/>
      <c r="Q10843"/>
    </row>
    <row r="10844" spans="4:17" x14ac:dyDescent="0.35">
      <c r="D10844" s="7"/>
      <c r="L10844"/>
      <c r="Q10844"/>
    </row>
    <row r="10845" spans="4:17" x14ac:dyDescent="0.35">
      <c r="D10845" s="7"/>
      <c r="L10845"/>
      <c r="Q10845"/>
    </row>
    <row r="10846" spans="4:17" x14ac:dyDescent="0.35">
      <c r="D10846" s="7"/>
      <c r="L10846"/>
      <c r="Q10846"/>
    </row>
    <row r="10847" spans="4:17" x14ac:dyDescent="0.35">
      <c r="D10847" s="7"/>
      <c r="L10847"/>
      <c r="Q10847"/>
    </row>
    <row r="10848" spans="4:17" x14ac:dyDescent="0.35">
      <c r="D10848" s="7"/>
      <c r="L10848"/>
      <c r="Q10848"/>
    </row>
    <row r="10849" spans="4:17" x14ac:dyDescent="0.35">
      <c r="D10849" s="7"/>
      <c r="L10849"/>
      <c r="Q10849"/>
    </row>
    <row r="10850" spans="4:17" x14ac:dyDescent="0.35">
      <c r="D10850" s="7"/>
      <c r="L10850"/>
      <c r="Q10850"/>
    </row>
    <row r="10851" spans="4:17" x14ac:dyDescent="0.35">
      <c r="D10851" s="7"/>
      <c r="L10851"/>
      <c r="Q10851"/>
    </row>
    <row r="10852" spans="4:17" x14ac:dyDescent="0.35">
      <c r="D10852" s="7"/>
      <c r="L10852"/>
      <c r="Q10852"/>
    </row>
    <row r="10853" spans="4:17" x14ac:dyDescent="0.35">
      <c r="D10853" s="7"/>
      <c r="L10853"/>
      <c r="Q10853"/>
    </row>
    <row r="10854" spans="4:17" x14ac:dyDescent="0.35">
      <c r="D10854" s="7"/>
      <c r="L10854"/>
      <c r="Q10854"/>
    </row>
    <row r="10855" spans="4:17" x14ac:dyDescent="0.35">
      <c r="D10855" s="7"/>
      <c r="L10855"/>
      <c r="Q10855"/>
    </row>
    <row r="10856" spans="4:17" x14ac:dyDescent="0.35">
      <c r="D10856" s="7"/>
      <c r="L10856"/>
      <c r="Q10856"/>
    </row>
    <row r="10857" spans="4:17" x14ac:dyDescent="0.35">
      <c r="D10857" s="7"/>
      <c r="L10857"/>
      <c r="Q10857"/>
    </row>
    <row r="10858" spans="4:17" x14ac:dyDescent="0.35">
      <c r="D10858" s="7"/>
      <c r="L10858"/>
      <c r="Q10858"/>
    </row>
    <row r="10859" spans="4:17" x14ac:dyDescent="0.35">
      <c r="D10859" s="7"/>
      <c r="L10859"/>
      <c r="Q10859"/>
    </row>
    <row r="10860" spans="4:17" x14ac:dyDescent="0.35">
      <c r="D10860" s="7"/>
      <c r="L10860"/>
      <c r="Q10860"/>
    </row>
    <row r="10861" spans="4:17" x14ac:dyDescent="0.35">
      <c r="D10861" s="7"/>
      <c r="L10861"/>
      <c r="Q10861"/>
    </row>
    <row r="10862" spans="4:17" x14ac:dyDescent="0.35">
      <c r="D10862" s="7"/>
      <c r="L10862"/>
      <c r="Q10862"/>
    </row>
    <row r="10863" spans="4:17" x14ac:dyDescent="0.35">
      <c r="D10863" s="7"/>
      <c r="L10863"/>
      <c r="Q10863"/>
    </row>
    <row r="10864" spans="4:17" x14ac:dyDescent="0.35">
      <c r="D10864" s="7"/>
      <c r="L10864"/>
      <c r="Q10864"/>
    </row>
    <row r="10865" spans="4:17" x14ac:dyDescent="0.35">
      <c r="D10865" s="7"/>
      <c r="L10865"/>
      <c r="Q10865"/>
    </row>
    <row r="10866" spans="4:17" x14ac:dyDescent="0.35">
      <c r="D10866" s="7"/>
      <c r="L10866"/>
      <c r="Q10866"/>
    </row>
    <row r="10867" spans="4:17" x14ac:dyDescent="0.35">
      <c r="D10867" s="7"/>
      <c r="L10867"/>
      <c r="Q10867"/>
    </row>
    <row r="10868" spans="4:17" x14ac:dyDescent="0.35">
      <c r="D10868" s="7"/>
      <c r="L10868"/>
      <c r="Q10868"/>
    </row>
    <row r="10869" spans="4:17" x14ac:dyDescent="0.35">
      <c r="D10869" s="7"/>
      <c r="L10869"/>
      <c r="Q10869"/>
    </row>
    <row r="10870" spans="4:17" x14ac:dyDescent="0.35">
      <c r="D10870" s="7"/>
      <c r="L10870"/>
      <c r="Q10870"/>
    </row>
    <row r="10871" spans="4:17" x14ac:dyDescent="0.35">
      <c r="D10871" s="7"/>
      <c r="L10871"/>
      <c r="Q10871"/>
    </row>
    <row r="10872" spans="4:17" x14ac:dyDescent="0.35">
      <c r="D10872" s="7"/>
      <c r="L10872"/>
      <c r="Q10872"/>
    </row>
    <row r="10873" spans="4:17" x14ac:dyDescent="0.35">
      <c r="D10873" s="7"/>
      <c r="L10873"/>
      <c r="Q10873"/>
    </row>
    <row r="10874" spans="4:17" x14ac:dyDescent="0.35">
      <c r="D10874" s="7"/>
      <c r="L10874"/>
      <c r="Q10874"/>
    </row>
    <row r="10875" spans="4:17" x14ac:dyDescent="0.35">
      <c r="D10875" s="7"/>
      <c r="L10875"/>
      <c r="Q10875"/>
    </row>
    <row r="10876" spans="4:17" x14ac:dyDescent="0.35">
      <c r="D10876" s="7"/>
      <c r="L10876"/>
      <c r="Q10876"/>
    </row>
    <row r="10877" spans="4:17" x14ac:dyDescent="0.35">
      <c r="D10877" s="7"/>
      <c r="L10877"/>
      <c r="Q10877"/>
    </row>
    <row r="10878" spans="4:17" x14ac:dyDescent="0.35">
      <c r="D10878" s="7"/>
      <c r="L10878"/>
      <c r="Q10878"/>
    </row>
    <row r="10879" spans="4:17" x14ac:dyDescent="0.35">
      <c r="D10879" s="7"/>
      <c r="L10879"/>
      <c r="Q10879"/>
    </row>
    <row r="10880" spans="4:17" x14ac:dyDescent="0.35">
      <c r="D10880" s="7"/>
      <c r="L10880"/>
      <c r="Q10880"/>
    </row>
    <row r="10881" spans="4:17" x14ac:dyDescent="0.35">
      <c r="D10881" s="7"/>
      <c r="L10881"/>
      <c r="Q10881"/>
    </row>
    <row r="10882" spans="4:17" x14ac:dyDescent="0.35">
      <c r="D10882" s="7"/>
      <c r="L10882"/>
      <c r="Q10882"/>
    </row>
    <row r="10883" spans="4:17" x14ac:dyDescent="0.35">
      <c r="D10883" s="7"/>
      <c r="L10883"/>
      <c r="Q10883"/>
    </row>
    <row r="10884" spans="4:17" x14ac:dyDescent="0.35">
      <c r="D10884" s="7"/>
      <c r="L10884"/>
      <c r="Q10884"/>
    </row>
    <row r="10885" spans="4:17" x14ac:dyDescent="0.35">
      <c r="D10885" s="7"/>
      <c r="L10885"/>
      <c r="Q10885"/>
    </row>
    <row r="10886" spans="4:17" x14ac:dyDescent="0.35">
      <c r="D10886" s="7"/>
      <c r="L10886"/>
      <c r="Q10886"/>
    </row>
    <row r="10887" spans="4:17" x14ac:dyDescent="0.35">
      <c r="D10887" s="7"/>
      <c r="L10887"/>
      <c r="Q10887"/>
    </row>
    <row r="10888" spans="4:17" x14ac:dyDescent="0.35">
      <c r="D10888" s="7"/>
      <c r="L10888"/>
      <c r="Q10888"/>
    </row>
    <row r="10889" spans="4:17" x14ac:dyDescent="0.35">
      <c r="D10889" s="7"/>
      <c r="L10889"/>
      <c r="Q10889"/>
    </row>
    <row r="10890" spans="4:17" x14ac:dyDescent="0.35">
      <c r="D10890" s="7"/>
      <c r="L10890"/>
      <c r="Q10890"/>
    </row>
    <row r="10891" spans="4:17" x14ac:dyDescent="0.35">
      <c r="D10891" s="7"/>
      <c r="L10891"/>
      <c r="Q10891"/>
    </row>
    <row r="10892" spans="4:17" x14ac:dyDescent="0.35">
      <c r="D10892" s="7"/>
      <c r="L10892"/>
      <c r="Q10892"/>
    </row>
    <row r="10893" spans="4:17" x14ac:dyDescent="0.35">
      <c r="D10893" s="7"/>
      <c r="L10893"/>
      <c r="Q10893"/>
    </row>
    <row r="10894" spans="4:17" x14ac:dyDescent="0.35">
      <c r="D10894" s="7"/>
      <c r="L10894"/>
      <c r="Q10894"/>
    </row>
    <row r="10895" spans="4:17" x14ac:dyDescent="0.35">
      <c r="D10895" s="7"/>
      <c r="L10895"/>
      <c r="Q10895"/>
    </row>
    <row r="10896" spans="4:17" x14ac:dyDescent="0.35">
      <c r="D10896" s="7"/>
      <c r="L10896"/>
      <c r="Q10896"/>
    </row>
    <row r="10897" spans="4:17" x14ac:dyDescent="0.35">
      <c r="D10897" s="7"/>
      <c r="L10897"/>
      <c r="Q10897"/>
    </row>
    <row r="10898" spans="4:17" x14ac:dyDescent="0.35">
      <c r="D10898" s="7"/>
      <c r="L10898"/>
      <c r="Q10898"/>
    </row>
    <row r="10899" spans="4:17" x14ac:dyDescent="0.35">
      <c r="D10899" s="7"/>
      <c r="L10899"/>
      <c r="Q10899"/>
    </row>
    <row r="10900" spans="4:17" x14ac:dyDescent="0.35">
      <c r="D10900" s="7"/>
      <c r="L10900"/>
      <c r="Q10900"/>
    </row>
    <row r="10901" spans="4:17" x14ac:dyDescent="0.35">
      <c r="D10901" s="7"/>
      <c r="L10901"/>
      <c r="Q10901"/>
    </row>
    <row r="10902" spans="4:17" x14ac:dyDescent="0.35">
      <c r="D10902" s="7"/>
      <c r="L10902"/>
      <c r="Q10902"/>
    </row>
    <row r="10903" spans="4:17" x14ac:dyDescent="0.35">
      <c r="D10903" s="7"/>
      <c r="L10903"/>
      <c r="Q10903"/>
    </row>
    <row r="10904" spans="4:17" x14ac:dyDescent="0.35">
      <c r="D10904" s="7"/>
      <c r="L10904"/>
      <c r="Q10904"/>
    </row>
    <row r="10905" spans="4:17" x14ac:dyDescent="0.35">
      <c r="D10905" s="7"/>
      <c r="L10905"/>
      <c r="Q10905"/>
    </row>
    <row r="10906" spans="4:17" x14ac:dyDescent="0.35">
      <c r="D10906" s="7"/>
      <c r="L10906"/>
      <c r="Q10906"/>
    </row>
    <row r="10907" spans="4:17" x14ac:dyDescent="0.35">
      <c r="D10907" s="7"/>
      <c r="L10907"/>
      <c r="Q10907"/>
    </row>
    <row r="10908" spans="4:17" x14ac:dyDescent="0.35">
      <c r="D10908" s="7"/>
      <c r="L10908"/>
      <c r="Q10908"/>
    </row>
    <row r="10909" spans="4:17" x14ac:dyDescent="0.35">
      <c r="D10909" s="7"/>
      <c r="L10909"/>
      <c r="Q10909"/>
    </row>
    <row r="10910" spans="4:17" x14ac:dyDescent="0.35">
      <c r="D10910" s="7"/>
      <c r="L10910"/>
      <c r="Q10910"/>
    </row>
    <row r="10911" spans="4:17" x14ac:dyDescent="0.35">
      <c r="D10911" s="7"/>
      <c r="L10911"/>
      <c r="Q10911"/>
    </row>
    <row r="10912" spans="4:17" x14ac:dyDescent="0.35">
      <c r="D10912" s="7"/>
      <c r="L10912"/>
      <c r="Q10912"/>
    </row>
    <row r="10913" spans="4:17" x14ac:dyDescent="0.35">
      <c r="D10913" s="7"/>
      <c r="L10913"/>
      <c r="Q10913"/>
    </row>
    <row r="10914" spans="4:17" x14ac:dyDescent="0.35">
      <c r="D10914" s="7"/>
      <c r="L10914"/>
      <c r="Q10914"/>
    </row>
    <row r="10915" spans="4:17" x14ac:dyDescent="0.35">
      <c r="D10915" s="7"/>
      <c r="L10915"/>
      <c r="Q10915"/>
    </row>
    <row r="10916" spans="4:17" x14ac:dyDescent="0.35">
      <c r="D10916" s="7"/>
      <c r="L10916"/>
      <c r="Q10916"/>
    </row>
    <row r="10917" spans="4:17" x14ac:dyDescent="0.35">
      <c r="D10917" s="7"/>
      <c r="L10917"/>
      <c r="Q10917"/>
    </row>
    <row r="10918" spans="4:17" x14ac:dyDescent="0.35">
      <c r="D10918" s="7"/>
      <c r="L10918"/>
      <c r="Q10918"/>
    </row>
    <row r="10919" spans="4:17" x14ac:dyDescent="0.35">
      <c r="D10919" s="7"/>
      <c r="L10919"/>
      <c r="Q10919"/>
    </row>
    <row r="10920" spans="4:17" x14ac:dyDescent="0.35">
      <c r="D10920" s="7"/>
      <c r="L10920"/>
      <c r="Q10920"/>
    </row>
    <row r="10921" spans="4:17" x14ac:dyDescent="0.35">
      <c r="D10921" s="7"/>
      <c r="L10921"/>
      <c r="Q10921"/>
    </row>
    <row r="10922" spans="4:17" x14ac:dyDescent="0.35">
      <c r="D10922" s="7"/>
      <c r="L10922"/>
      <c r="Q10922"/>
    </row>
    <row r="10923" spans="4:17" x14ac:dyDescent="0.35">
      <c r="D10923" s="7"/>
      <c r="L10923"/>
      <c r="Q10923"/>
    </row>
    <row r="10924" spans="4:17" x14ac:dyDescent="0.35">
      <c r="D10924" s="7"/>
      <c r="L10924"/>
      <c r="Q10924"/>
    </row>
    <row r="10925" spans="4:17" x14ac:dyDescent="0.35">
      <c r="D10925" s="7"/>
      <c r="L10925"/>
      <c r="Q10925"/>
    </row>
    <row r="10926" spans="4:17" x14ac:dyDescent="0.35">
      <c r="D10926" s="7"/>
      <c r="L10926"/>
      <c r="Q10926"/>
    </row>
    <row r="10927" spans="4:17" x14ac:dyDescent="0.35">
      <c r="D10927" s="7"/>
      <c r="L10927"/>
      <c r="Q10927"/>
    </row>
    <row r="10928" spans="4:17" x14ac:dyDescent="0.35">
      <c r="D10928" s="7"/>
      <c r="L10928"/>
      <c r="Q10928"/>
    </row>
    <row r="10929" spans="4:17" x14ac:dyDescent="0.35">
      <c r="D10929" s="7"/>
      <c r="L10929"/>
      <c r="Q10929"/>
    </row>
    <row r="10930" spans="4:17" x14ac:dyDescent="0.35">
      <c r="D10930" s="7"/>
      <c r="L10930"/>
      <c r="Q10930"/>
    </row>
    <row r="10931" spans="4:17" x14ac:dyDescent="0.35">
      <c r="D10931" s="7"/>
      <c r="L10931"/>
      <c r="Q10931"/>
    </row>
    <row r="10932" spans="4:17" x14ac:dyDescent="0.35">
      <c r="D10932" s="7"/>
      <c r="L10932"/>
      <c r="Q10932"/>
    </row>
    <row r="10933" spans="4:17" x14ac:dyDescent="0.35">
      <c r="D10933" s="7"/>
      <c r="L10933"/>
      <c r="Q10933"/>
    </row>
    <row r="10934" spans="4:17" x14ac:dyDescent="0.35">
      <c r="D10934" s="7"/>
      <c r="L10934"/>
      <c r="Q10934"/>
    </row>
    <row r="10935" spans="4:17" x14ac:dyDescent="0.35">
      <c r="D10935" s="7"/>
      <c r="L10935"/>
      <c r="Q10935"/>
    </row>
    <row r="10936" spans="4:17" x14ac:dyDescent="0.35">
      <c r="D10936" s="7"/>
      <c r="L10936"/>
      <c r="Q10936"/>
    </row>
    <row r="10937" spans="4:17" x14ac:dyDescent="0.35">
      <c r="D10937" s="7"/>
      <c r="L10937"/>
      <c r="Q10937"/>
    </row>
    <row r="10938" spans="4:17" x14ac:dyDescent="0.35">
      <c r="D10938" s="7"/>
      <c r="L10938"/>
      <c r="Q10938"/>
    </row>
    <row r="10939" spans="4:17" x14ac:dyDescent="0.35">
      <c r="D10939" s="7"/>
      <c r="L10939"/>
      <c r="Q10939"/>
    </row>
    <row r="10940" spans="4:17" x14ac:dyDescent="0.35">
      <c r="D10940" s="7"/>
      <c r="L10940"/>
      <c r="Q10940"/>
    </row>
    <row r="10941" spans="4:17" x14ac:dyDescent="0.35">
      <c r="D10941" s="7"/>
      <c r="L10941"/>
      <c r="Q10941"/>
    </row>
    <row r="10942" spans="4:17" x14ac:dyDescent="0.35">
      <c r="D10942" s="7"/>
      <c r="L10942"/>
      <c r="Q10942"/>
    </row>
    <row r="10943" spans="4:17" x14ac:dyDescent="0.35">
      <c r="D10943" s="7"/>
      <c r="L10943"/>
      <c r="Q10943"/>
    </row>
    <row r="10944" spans="4:17" x14ac:dyDescent="0.35">
      <c r="D10944" s="7"/>
      <c r="L10944"/>
      <c r="Q10944"/>
    </row>
    <row r="10945" spans="4:17" x14ac:dyDescent="0.35">
      <c r="D10945" s="7"/>
      <c r="L10945"/>
      <c r="Q10945"/>
    </row>
    <row r="10946" spans="4:17" x14ac:dyDescent="0.35">
      <c r="D10946" s="7"/>
      <c r="L10946"/>
      <c r="Q10946"/>
    </row>
    <row r="10947" spans="4:17" x14ac:dyDescent="0.35">
      <c r="D10947" s="7"/>
      <c r="L10947"/>
      <c r="Q10947"/>
    </row>
    <row r="10948" spans="4:17" x14ac:dyDescent="0.35">
      <c r="D10948" s="7"/>
      <c r="L10948"/>
      <c r="Q10948"/>
    </row>
    <row r="10949" spans="4:17" x14ac:dyDescent="0.35">
      <c r="D10949" s="7"/>
      <c r="L10949"/>
      <c r="Q10949"/>
    </row>
    <row r="10950" spans="4:17" x14ac:dyDescent="0.35">
      <c r="D10950" s="7"/>
      <c r="L10950"/>
      <c r="Q10950"/>
    </row>
    <row r="10951" spans="4:17" x14ac:dyDescent="0.35">
      <c r="D10951" s="7"/>
      <c r="L10951"/>
      <c r="Q10951"/>
    </row>
    <row r="10952" spans="4:17" x14ac:dyDescent="0.35">
      <c r="D10952" s="7"/>
      <c r="L10952"/>
      <c r="Q10952"/>
    </row>
    <row r="10953" spans="4:17" x14ac:dyDescent="0.35">
      <c r="D10953" s="7"/>
      <c r="L10953"/>
      <c r="Q10953"/>
    </row>
    <row r="10954" spans="4:17" x14ac:dyDescent="0.35">
      <c r="D10954" s="7"/>
      <c r="L10954"/>
      <c r="Q10954"/>
    </row>
    <row r="10955" spans="4:17" x14ac:dyDescent="0.35">
      <c r="D10955" s="7"/>
      <c r="L10955"/>
      <c r="Q10955"/>
    </row>
    <row r="10956" spans="4:17" x14ac:dyDescent="0.35">
      <c r="D10956" s="7"/>
      <c r="L10956"/>
      <c r="Q10956"/>
    </row>
    <row r="10957" spans="4:17" x14ac:dyDescent="0.35">
      <c r="D10957" s="7"/>
      <c r="L10957"/>
      <c r="Q10957"/>
    </row>
    <row r="10958" spans="4:17" x14ac:dyDescent="0.35">
      <c r="D10958" s="7"/>
      <c r="L10958"/>
      <c r="Q10958"/>
    </row>
    <row r="10959" spans="4:17" x14ac:dyDescent="0.35">
      <c r="D10959" s="7"/>
      <c r="L10959"/>
      <c r="Q10959"/>
    </row>
    <row r="10960" spans="4:17" x14ac:dyDescent="0.35">
      <c r="D10960" s="7"/>
      <c r="L10960"/>
      <c r="Q10960"/>
    </row>
    <row r="10961" spans="4:17" x14ac:dyDescent="0.35">
      <c r="D10961" s="7"/>
      <c r="L10961"/>
      <c r="Q10961"/>
    </row>
    <row r="10962" spans="4:17" x14ac:dyDescent="0.35">
      <c r="D10962" s="7"/>
      <c r="L10962"/>
      <c r="Q10962"/>
    </row>
    <row r="10963" spans="4:17" x14ac:dyDescent="0.35">
      <c r="D10963" s="7"/>
      <c r="L10963"/>
      <c r="Q10963"/>
    </row>
    <row r="10964" spans="4:17" x14ac:dyDescent="0.35">
      <c r="D10964" s="7"/>
      <c r="L10964"/>
      <c r="Q10964"/>
    </row>
    <row r="10965" spans="4:17" x14ac:dyDescent="0.35">
      <c r="D10965" s="7"/>
      <c r="L10965"/>
      <c r="Q10965"/>
    </row>
    <row r="10966" spans="4:17" x14ac:dyDescent="0.35">
      <c r="D10966" s="7"/>
      <c r="L10966"/>
      <c r="Q10966"/>
    </row>
    <row r="10967" spans="4:17" x14ac:dyDescent="0.35">
      <c r="D10967" s="7"/>
      <c r="L10967"/>
      <c r="Q10967"/>
    </row>
    <row r="10968" spans="4:17" x14ac:dyDescent="0.35">
      <c r="D10968" s="7"/>
      <c r="L10968"/>
      <c r="Q10968"/>
    </row>
    <row r="10969" spans="4:17" x14ac:dyDescent="0.35">
      <c r="D10969" s="7"/>
      <c r="L10969"/>
      <c r="Q10969"/>
    </row>
    <row r="10970" spans="4:17" x14ac:dyDescent="0.35">
      <c r="D10970" s="7"/>
      <c r="L10970"/>
      <c r="Q10970"/>
    </row>
    <row r="10971" spans="4:17" x14ac:dyDescent="0.35">
      <c r="D10971" s="7"/>
      <c r="L10971"/>
      <c r="Q10971"/>
    </row>
    <row r="10972" spans="4:17" x14ac:dyDescent="0.35">
      <c r="D10972" s="7"/>
      <c r="L10972"/>
      <c r="Q10972"/>
    </row>
    <row r="10973" spans="4:17" x14ac:dyDescent="0.35">
      <c r="D10973" s="7"/>
      <c r="L10973"/>
      <c r="Q10973"/>
    </row>
    <row r="10974" spans="4:17" x14ac:dyDescent="0.35">
      <c r="D10974" s="7"/>
      <c r="L10974"/>
      <c r="Q10974"/>
    </row>
    <row r="10975" spans="4:17" x14ac:dyDescent="0.35">
      <c r="D10975" s="7"/>
      <c r="L10975"/>
      <c r="Q10975"/>
    </row>
    <row r="10976" spans="4:17" x14ac:dyDescent="0.35">
      <c r="D10976" s="7"/>
      <c r="L10976"/>
      <c r="Q10976"/>
    </row>
    <row r="10977" spans="4:17" x14ac:dyDescent="0.35">
      <c r="D10977" s="7"/>
      <c r="L10977"/>
      <c r="Q10977"/>
    </row>
    <row r="10978" spans="4:17" x14ac:dyDescent="0.35">
      <c r="D10978" s="7"/>
      <c r="L10978"/>
      <c r="Q10978"/>
    </row>
    <row r="10979" spans="4:17" x14ac:dyDescent="0.35">
      <c r="D10979" s="7"/>
      <c r="L10979"/>
      <c r="Q10979"/>
    </row>
    <row r="10980" spans="4:17" x14ac:dyDescent="0.35">
      <c r="D10980" s="7"/>
      <c r="L10980"/>
      <c r="Q10980"/>
    </row>
    <row r="10981" spans="4:17" x14ac:dyDescent="0.35">
      <c r="D10981" s="7"/>
      <c r="L10981"/>
      <c r="Q10981"/>
    </row>
    <row r="10982" spans="4:17" x14ac:dyDescent="0.35">
      <c r="D10982" s="7"/>
      <c r="L10982"/>
      <c r="Q10982"/>
    </row>
    <row r="10983" spans="4:17" x14ac:dyDescent="0.35">
      <c r="D10983" s="7"/>
      <c r="L10983"/>
      <c r="Q10983"/>
    </row>
    <row r="10984" spans="4:17" x14ac:dyDescent="0.35">
      <c r="D10984" s="7"/>
      <c r="L10984"/>
      <c r="Q10984"/>
    </row>
    <row r="10985" spans="4:17" x14ac:dyDescent="0.35">
      <c r="D10985" s="7"/>
      <c r="L10985"/>
      <c r="Q10985"/>
    </row>
    <row r="10986" spans="4:17" x14ac:dyDescent="0.35">
      <c r="D10986" s="7"/>
      <c r="L10986"/>
      <c r="Q10986"/>
    </row>
    <row r="10987" spans="4:17" x14ac:dyDescent="0.35">
      <c r="D10987" s="7"/>
      <c r="L10987"/>
      <c r="Q10987"/>
    </row>
    <row r="10988" spans="4:17" x14ac:dyDescent="0.35">
      <c r="D10988" s="7"/>
      <c r="L10988"/>
      <c r="Q10988"/>
    </row>
    <row r="10989" spans="4:17" x14ac:dyDescent="0.35">
      <c r="D10989" s="7"/>
      <c r="L10989"/>
      <c r="Q10989"/>
    </row>
    <row r="10990" spans="4:17" x14ac:dyDescent="0.35">
      <c r="D10990" s="7"/>
      <c r="L10990"/>
      <c r="Q10990"/>
    </row>
    <row r="10991" spans="4:17" x14ac:dyDescent="0.35">
      <c r="D10991" s="7"/>
      <c r="L10991"/>
      <c r="Q10991"/>
    </row>
    <row r="10992" spans="4:17" x14ac:dyDescent="0.35">
      <c r="D10992" s="7"/>
      <c r="L10992"/>
      <c r="Q10992"/>
    </row>
    <row r="10993" spans="4:17" x14ac:dyDescent="0.35">
      <c r="D10993" s="7"/>
      <c r="L10993"/>
      <c r="Q10993"/>
    </row>
    <row r="10994" spans="4:17" x14ac:dyDescent="0.35">
      <c r="D10994" s="7"/>
      <c r="L10994"/>
      <c r="Q10994"/>
    </row>
    <row r="10995" spans="4:17" x14ac:dyDescent="0.35">
      <c r="D10995" s="7"/>
      <c r="L10995"/>
      <c r="Q10995"/>
    </row>
    <row r="10996" spans="4:17" x14ac:dyDescent="0.35">
      <c r="D10996" s="7"/>
      <c r="L10996"/>
      <c r="Q10996"/>
    </row>
    <row r="10997" spans="4:17" x14ac:dyDescent="0.35">
      <c r="D10997" s="7"/>
      <c r="L10997"/>
      <c r="Q10997"/>
    </row>
    <row r="10998" spans="4:17" x14ac:dyDescent="0.35">
      <c r="D10998" s="7"/>
      <c r="L10998"/>
      <c r="Q10998"/>
    </row>
    <row r="10999" spans="4:17" x14ac:dyDescent="0.35">
      <c r="D10999" s="7"/>
      <c r="L10999"/>
      <c r="Q10999"/>
    </row>
    <row r="11000" spans="4:17" x14ac:dyDescent="0.35">
      <c r="D11000" s="7"/>
      <c r="L11000"/>
      <c r="Q11000"/>
    </row>
    <row r="11001" spans="4:17" x14ac:dyDescent="0.35">
      <c r="D11001" s="7"/>
      <c r="L11001"/>
      <c r="Q11001"/>
    </row>
    <row r="11002" spans="4:17" x14ac:dyDescent="0.35">
      <c r="D11002" s="7"/>
      <c r="L11002"/>
      <c r="Q11002"/>
    </row>
    <row r="11003" spans="4:17" x14ac:dyDescent="0.35">
      <c r="D11003" s="7"/>
      <c r="L11003"/>
      <c r="Q11003"/>
    </row>
    <row r="11004" spans="4:17" x14ac:dyDescent="0.35">
      <c r="D11004" s="7"/>
      <c r="L11004"/>
      <c r="Q11004"/>
    </row>
    <row r="11005" spans="4:17" x14ac:dyDescent="0.35">
      <c r="D11005" s="7"/>
      <c r="L11005"/>
      <c r="Q11005"/>
    </row>
    <row r="11006" spans="4:17" x14ac:dyDescent="0.35">
      <c r="D11006" s="7"/>
      <c r="L11006"/>
      <c r="Q11006"/>
    </row>
    <row r="11007" spans="4:17" x14ac:dyDescent="0.35">
      <c r="D11007" s="7"/>
      <c r="L11007"/>
      <c r="Q11007"/>
    </row>
    <row r="11008" spans="4:17" x14ac:dyDescent="0.35">
      <c r="D11008" s="7"/>
      <c r="L11008"/>
      <c r="Q11008"/>
    </row>
    <row r="11009" spans="4:17" x14ac:dyDescent="0.35">
      <c r="D11009" s="7"/>
      <c r="L11009"/>
      <c r="Q11009"/>
    </row>
    <row r="11010" spans="4:17" x14ac:dyDescent="0.35">
      <c r="D11010" s="7"/>
      <c r="L11010"/>
      <c r="Q11010"/>
    </row>
    <row r="11011" spans="4:17" x14ac:dyDescent="0.35">
      <c r="D11011" s="7"/>
      <c r="L11011"/>
      <c r="Q11011"/>
    </row>
    <row r="11012" spans="4:17" x14ac:dyDescent="0.35">
      <c r="D11012" s="7"/>
      <c r="L11012"/>
      <c r="Q11012"/>
    </row>
    <row r="11013" spans="4:17" x14ac:dyDescent="0.35">
      <c r="D11013" s="7"/>
      <c r="L11013"/>
      <c r="Q11013"/>
    </row>
    <row r="11014" spans="4:17" x14ac:dyDescent="0.35">
      <c r="D11014" s="7"/>
      <c r="L11014"/>
      <c r="Q11014"/>
    </row>
    <row r="11015" spans="4:17" x14ac:dyDescent="0.35">
      <c r="D11015" s="7"/>
      <c r="L11015"/>
      <c r="Q11015"/>
    </row>
    <row r="11016" spans="4:17" x14ac:dyDescent="0.35">
      <c r="D11016" s="7"/>
      <c r="L11016"/>
      <c r="Q11016"/>
    </row>
    <row r="11017" spans="4:17" x14ac:dyDescent="0.35">
      <c r="D11017" s="7"/>
      <c r="L11017"/>
      <c r="Q11017"/>
    </row>
    <row r="11018" spans="4:17" x14ac:dyDescent="0.35">
      <c r="D11018" s="7"/>
      <c r="L11018"/>
      <c r="Q11018"/>
    </row>
    <row r="11019" spans="4:17" x14ac:dyDescent="0.35">
      <c r="D11019" s="7"/>
      <c r="L11019"/>
      <c r="Q11019"/>
    </row>
    <row r="11020" spans="4:17" x14ac:dyDescent="0.35">
      <c r="D11020" s="7"/>
      <c r="L11020"/>
      <c r="Q11020"/>
    </row>
    <row r="11021" spans="4:17" x14ac:dyDescent="0.35">
      <c r="D11021" s="7"/>
      <c r="L11021"/>
      <c r="Q11021"/>
    </row>
    <row r="11022" spans="4:17" x14ac:dyDescent="0.35">
      <c r="D11022" s="7"/>
      <c r="L11022"/>
      <c r="Q11022"/>
    </row>
    <row r="11023" spans="4:17" x14ac:dyDescent="0.35">
      <c r="D11023" s="7"/>
      <c r="L11023"/>
      <c r="Q11023"/>
    </row>
    <row r="11024" spans="4:17" x14ac:dyDescent="0.35">
      <c r="D11024" s="7"/>
      <c r="L11024"/>
      <c r="Q11024"/>
    </row>
    <row r="11025" spans="4:17" x14ac:dyDescent="0.35">
      <c r="D11025" s="7"/>
      <c r="L11025"/>
      <c r="Q11025"/>
    </row>
    <row r="11026" spans="4:17" x14ac:dyDescent="0.35">
      <c r="D11026" s="7"/>
      <c r="L11026"/>
      <c r="Q11026"/>
    </row>
    <row r="11027" spans="4:17" x14ac:dyDescent="0.35">
      <c r="D11027" s="7"/>
      <c r="L11027"/>
      <c r="Q11027"/>
    </row>
    <row r="11028" spans="4:17" x14ac:dyDescent="0.35">
      <c r="D11028" s="7"/>
      <c r="L11028"/>
      <c r="Q11028"/>
    </row>
    <row r="11029" spans="4:17" x14ac:dyDescent="0.35">
      <c r="D11029" s="7"/>
      <c r="L11029"/>
      <c r="Q11029"/>
    </row>
    <row r="11030" spans="4:17" x14ac:dyDescent="0.35">
      <c r="D11030" s="7"/>
      <c r="L11030"/>
      <c r="Q11030"/>
    </row>
    <row r="11031" spans="4:17" x14ac:dyDescent="0.35">
      <c r="D11031" s="7"/>
      <c r="L11031"/>
      <c r="Q11031"/>
    </row>
    <row r="11032" spans="4:17" x14ac:dyDescent="0.35">
      <c r="D11032" s="7"/>
      <c r="L11032"/>
      <c r="Q11032"/>
    </row>
    <row r="11033" spans="4:17" x14ac:dyDescent="0.35">
      <c r="D11033" s="7"/>
      <c r="L11033"/>
      <c r="Q11033"/>
    </row>
    <row r="11034" spans="4:17" x14ac:dyDescent="0.35">
      <c r="D11034" s="7"/>
      <c r="L11034"/>
      <c r="Q11034"/>
    </row>
    <row r="11035" spans="4:17" x14ac:dyDescent="0.35">
      <c r="D11035" s="7"/>
      <c r="L11035"/>
      <c r="Q11035"/>
    </row>
    <row r="11036" spans="4:17" x14ac:dyDescent="0.35">
      <c r="D11036" s="7"/>
      <c r="L11036"/>
      <c r="Q11036"/>
    </row>
    <row r="11037" spans="4:17" x14ac:dyDescent="0.35">
      <c r="D11037" s="7"/>
      <c r="L11037"/>
      <c r="Q11037"/>
    </row>
    <row r="11038" spans="4:17" x14ac:dyDescent="0.35">
      <c r="D11038" s="7"/>
      <c r="L11038"/>
      <c r="Q11038"/>
    </row>
    <row r="11039" spans="4:17" x14ac:dyDescent="0.35">
      <c r="D11039" s="7"/>
      <c r="L11039"/>
      <c r="Q11039"/>
    </row>
    <row r="11040" spans="4:17" x14ac:dyDescent="0.35">
      <c r="D11040" s="7"/>
      <c r="L11040"/>
      <c r="Q11040"/>
    </row>
    <row r="11041" spans="4:17" x14ac:dyDescent="0.35">
      <c r="D11041" s="7"/>
      <c r="L11041"/>
      <c r="Q11041"/>
    </row>
    <row r="11042" spans="4:17" x14ac:dyDescent="0.35">
      <c r="D11042" s="7"/>
      <c r="L11042"/>
      <c r="Q11042"/>
    </row>
    <row r="11043" spans="4:17" x14ac:dyDescent="0.35">
      <c r="D11043" s="7"/>
      <c r="L11043"/>
      <c r="Q11043"/>
    </row>
    <row r="11044" spans="4:17" x14ac:dyDescent="0.35">
      <c r="D11044" s="7"/>
      <c r="L11044"/>
      <c r="Q11044"/>
    </row>
    <row r="11045" spans="4:17" x14ac:dyDescent="0.35">
      <c r="D11045" s="7"/>
      <c r="L11045"/>
      <c r="Q11045"/>
    </row>
    <row r="11046" spans="4:17" x14ac:dyDescent="0.35">
      <c r="D11046" s="7"/>
      <c r="L11046"/>
      <c r="Q11046"/>
    </row>
    <row r="11047" spans="4:17" x14ac:dyDescent="0.35">
      <c r="D11047" s="7"/>
      <c r="L11047"/>
      <c r="Q11047"/>
    </row>
    <row r="11048" spans="4:17" x14ac:dyDescent="0.35">
      <c r="D11048" s="7"/>
      <c r="L11048"/>
      <c r="Q11048"/>
    </row>
    <row r="11049" spans="4:17" x14ac:dyDescent="0.35">
      <c r="D11049" s="7"/>
      <c r="L11049"/>
      <c r="Q11049"/>
    </row>
    <row r="11050" spans="4:17" x14ac:dyDescent="0.35">
      <c r="D11050" s="7"/>
      <c r="L11050"/>
      <c r="Q11050"/>
    </row>
    <row r="11051" spans="4:17" x14ac:dyDescent="0.35">
      <c r="D11051" s="7"/>
      <c r="L11051"/>
      <c r="Q11051"/>
    </row>
    <row r="11052" spans="4:17" x14ac:dyDescent="0.35">
      <c r="D11052" s="7"/>
      <c r="L11052"/>
      <c r="Q11052"/>
    </row>
    <row r="11053" spans="4:17" x14ac:dyDescent="0.35">
      <c r="D11053" s="7"/>
      <c r="L11053"/>
      <c r="Q11053"/>
    </row>
    <row r="11054" spans="4:17" x14ac:dyDescent="0.35">
      <c r="D11054" s="7"/>
      <c r="L11054"/>
      <c r="Q11054"/>
    </row>
    <row r="11055" spans="4:17" x14ac:dyDescent="0.35">
      <c r="D11055" s="7"/>
      <c r="L11055"/>
      <c r="Q11055"/>
    </row>
    <row r="11056" spans="4:17" x14ac:dyDescent="0.35">
      <c r="D11056" s="7"/>
      <c r="L11056"/>
      <c r="Q11056"/>
    </row>
    <row r="11057" spans="4:17" x14ac:dyDescent="0.35">
      <c r="D11057" s="7"/>
      <c r="L11057"/>
      <c r="Q11057"/>
    </row>
    <row r="11058" spans="4:17" x14ac:dyDescent="0.35">
      <c r="D11058" s="7"/>
      <c r="L11058"/>
      <c r="Q11058"/>
    </row>
    <row r="11059" spans="4:17" x14ac:dyDescent="0.35">
      <c r="D11059" s="7"/>
      <c r="L11059"/>
      <c r="Q11059"/>
    </row>
    <row r="11060" spans="4:17" x14ac:dyDescent="0.35">
      <c r="D11060" s="7"/>
      <c r="L11060"/>
      <c r="Q11060"/>
    </row>
    <row r="11061" spans="4:17" x14ac:dyDescent="0.35">
      <c r="D11061" s="7"/>
      <c r="L11061"/>
      <c r="Q11061"/>
    </row>
    <row r="11062" spans="4:17" x14ac:dyDescent="0.35">
      <c r="D11062" s="7"/>
      <c r="L11062"/>
      <c r="Q11062"/>
    </row>
    <row r="11063" spans="4:17" x14ac:dyDescent="0.35">
      <c r="D11063" s="7"/>
      <c r="L11063"/>
      <c r="Q11063"/>
    </row>
    <row r="11064" spans="4:17" x14ac:dyDescent="0.35">
      <c r="D11064" s="7"/>
      <c r="L11064"/>
      <c r="Q11064"/>
    </row>
    <row r="11065" spans="4:17" x14ac:dyDescent="0.35">
      <c r="D11065" s="7"/>
      <c r="L11065"/>
      <c r="Q11065"/>
    </row>
    <row r="11066" spans="4:17" x14ac:dyDescent="0.35">
      <c r="D11066" s="7"/>
      <c r="L11066"/>
      <c r="Q11066"/>
    </row>
    <row r="11067" spans="4:17" x14ac:dyDescent="0.35">
      <c r="D11067" s="7"/>
      <c r="L11067"/>
      <c r="Q11067"/>
    </row>
    <row r="11068" spans="4:17" x14ac:dyDescent="0.35">
      <c r="D11068" s="7"/>
      <c r="L11068"/>
      <c r="Q11068"/>
    </row>
    <row r="11069" spans="4:17" x14ac:dyDescent="0.35">
      <c r="D11069" s="7"/>
      <c r="L11069"/>
      <c r="Q11069"/>
    </row>
    <row r="11070" spans="4:17" x14ac:dyDescent="0.35">
      <c r="D11070" s="7"/>
      <c r="L11070"/>
      <c r="Q11070"/>
    </row>
    <row r="11071" spans="4:17" x14ac:dyDescent="0.35">
      <c r="D11071" s="7"/>
      <c r="L11071"/>
      <c r="Q11071"/>
    </row>
    <row r="11072" spans="4:17" x14ac:dyDescent="0.35">
      <c r="D11072" s="7"/>
      <c r="L11072"/>
      <c r="Q11072"/>
    </row>
    <row r="11073" spans="4:17" x14ac:dyDescent="0.35">
      <c r="D11073" s="7"/>
      <c r="L11073"/>
      <c r="Q11073"/>
    </row>
    <row r="11074" spans="4:17" x14ac:dyDescent="0.35">
      <c r="D11074" s="7"/>
      <c r="L11074"/>
      <c r="Q11074"/>
    </row>
    <row r="11075" spans="4:17" x14ac:dyDescent="0.35">
      <c r="D11075" s="7"/>
      <c r="L11075"/>
      <c r="Q11075"/>
    </row>
    <row r="11076" spans="4:17" x14ac:dyDescent="0.35">
      <c r="D11076" s="7"/>
      <c r="L11076"/>
      <c r="Q11076"/>
    </row>
    <row r="11077" spans="4:17" x14ac:dyDescent="0.35">
      <c r="D11077" s="7"/>
      <c r="L11077"/>
      <c r="Q11077"/>
    </row>
    <row r="11078" spans="4:17" x14ac:dyDescent="0.35">
      <c r="D11078" s="7"/>
      <c r="L11078"/>
      <c r="Q11078"/>
    </row>
    <row r="11079" spans="4:17" x14ac:dyDescent="0.35">
      <c r="D11079" s="7"/>
      <c r="L11079"/>
      <c r="Q11079"/>
    </row>
    <row r="11080" spans="4:17" x14ac:dyDescent="0.35">
      <c r="D11080" s="7"/>
      <c r="L11080"/>
      <c r="Q11080"/>
    </row>
    <row r="11081" spans="4:17" x14ac:dyDescent="0.35">
      <c r="D11081" s="7"/>
      <c r="L11081"/>
      <c r="Q11081"/>
    </row>
    <row r="11082" spans="4:17" x14ac:dyDescent="0.35">
      <c r="D11082" s="7"/>
      <c r="L11082"/>
      <c r="Q11082"/>
    </row>
    <row r="11083" spans="4:17" x14ac:dyDescent="0.35">
      <c r="D11083" s="7"/>
      <c r="L11083"/>
      <c r="Q11083"/>
    </row>
    <row r="11084" spans="4:17" x14ac:dyDescent="0.35">
      <c r="D11084" s="7"/>
      <c r="L11084"/>
      <c r="Q11084"/>
    </row>
    <row r="11085" spans="4:17" x14ac:dyDescent="0.35">
      <c r="D11085" s="7"/>
      <c r="L11085"/>
      <c r="Q11085"/>
    </row>
    <row r="11086" spans="4:17" x14ac:dyDescent="0.35">
      <c r="D11086" s="7"/>
      <c r="L11086"/>
      <c r="Q11086"/>
    </row>
    <row r="11087" spans="4:17" x14ac:dyDescent="0.35">
      <c r="D11087" s="7"/>
      <c r="L11087"/>
      <c r="Q11087"/>
    </row>
    <row r="11088" spans="4:17" x14ac:dyDescent="0.35">
      <c r="D11088" s="7"/>
      <c r="L11088"/>
      <c r="Q11088"/>
    </row>
    <row r="11089" spans="4:17" x14ac:dyDescent="0.35">
      <c r="D11089" s="7"/>
      <c r="L11089"/>
      <c r="Q11089"/>
    </row>
    <row r="11090" spans="4:17" x14ac:dyDescent="0.35">
      <c r="D11090" s="7"/>
      <c r="L11090"/>
      <c r="Q11090"/>
    </row>
    <row r="11091" spans="4:17" x14ac:dyDescent="0.35">
      <c r="D11091" s="7"/>
      <c r="L11091"/>
      <c r="Q11091"/>
    </row>
    <row r="11092" spans="4:17" x14ac:dyDescent="0.35">
      <c r="D11092" s="7"/>
      <c r="L11092"/>
      <c r="Q11092"/>
    </row>
    <row r="11093" spans="4:17" x14ac:dyDescent="0.35">
      <c r="D11093" s="7"/>
      <c r="L11093"/>
      <c r="Q11093"/>
    </row>
    <row r="11094" spans="4:17" x14ac:dyDescent="0.35">
      <c r="D11094" s="7"/>
      <c r="L11094"/>
      <c r="Q11094"/>
    </row>
    <row r="11095" spans="4:17" x14ac:dyDescent="0.35">
      <c r="D11095" s="7"/>
      <c r="L11095"/>
      <c r="Q11095"/>
    </row>
    <row r="11096" spans="4:17" x14ac:dyDescent="0.35">
      <c r="D11096" s="7"/>
      <c r="L11096"/>
      <c r="Q11096"/>
    </row>
    <row r="11097" spans="4:17" x14ac:dyDescent="0.35">
      <c r="D11097" s="7"/>
      <c r="L11097"/>
      <c r="Q11097"/>
    </row>
    <row r="11098" spans="4:17" x14ac:dyDescent="0.35">
      <c r="D11098" s="7"/>
      <c r="L11098"/>
      <c r="Q11098"/>
    </row>
    <row r="11099" spans="4:17" x14ac:dyDescent="0.35">
      <c r="D11099" s="7"/>
      <c r="L11099"/>
      <c r="Q11099"/>
    </row>
    <row r="11100" spans="4:17" x14ac:dyDescent="0.35">
      <c r="D11100" s="7"/>
      <c r="L11100"/>
      <c r="Q11100"/>
    </row>
    <row r="11101" spans="4:17" x14ac:dyDescent="0.35">
      <c r="D11101" s="7"/>
      <c r="L11101"/>
      <c r="Q11101"/>
    </row>
    <row r="11102" spans="4:17" x14ac:dyDescent="0.35">
      <c r="D11102" s="7"/>
      <c r="L11102"/>
      <c r="Q11102"/>
    </row>
    <row r="11103" spans="4:17" x14ac:dyDescent="0.35">
      <c r="D11103" s="7"/>
      <c r="L11103"/>
      <c r="Q11103"/>
    </row>
    <row r="11104" spans="4:17" x14ac:dyDescent="0.35">
      <c r="D11104" s="7"/>
      <c r="L11104"/>
      <c r="Q11104"/>
    </row>
    <row r="11105" spans="4:17" x14ac:dyDescent="0.35">
      <c r="D11105" s="7"/>
      <c r="L11105"/>
      <c r="Q11105"/>
    </row>
    <row r="11106" spans="4:17" x14ac:dyDescent="0.35">
      <c r="D11106" s="7"/>
      <c r="L11106"/>
      <c r="Q11106"/>
    </row>
    <row r="11107" spans="4:17" x14ac:dyDescent="0.35">
      <c r="D11107" s="7"/>
      <c r="L11107"/>
      <c r="Q11107"/>
    </row>
    <row r="11108" spans="4:17" x14ac:dyDescent="0.35">
      <c r="D11108" s="7"/>
      <c r="L11108"/>
      <c r="Q11108"/>
    </row>
    <row r="11109" spans="4:17" x14ac:dyDescent="0.35">
      <c r="D11109" s="7"/>
      <c r="L11109"/>
      <c r="Q11109"/>
    </row>
    <row r="11110" spans="4:17" x14ac:dyDescent="0.35">
      <c r="D11110" s="7"/>
      <c r="L11110"/>
      <c r="Q11110"/>
    </row>
    <row r="11111" spans="4:17" x14ac:dyDescent="0.35">
      <c r="D11111" s="7"/>
      <c r="L11111"/>
      <c r="Q11111"/>
    </row>
    <row r="11112" spans="4:17" x14ac:dyDescent="0.35">
      <c r="D11112" s="7"/>
      <c r="L11112"/>
      <c r="Q11112"/>
    </row>
    <row r="11113" spans="4:17" x14ac:dyDescent="0.35">
      <c r="D11113" s="7"/>
      <c r="L11113"/>
      <c r="Q11113"/>
    </row>
    <row r="11114" spans="4:17" x14ac:dyDescent="0.35">
      <c r="D11114" s="7"/>
      <c r="L11114"/>
      <c r="Q11114"/>
    </row>
    <row r="11115" spans="4:17" x14ac:dyDescent="0.35">
      <c r="D11115" s="7"/>
      <c r="L11115"/>
      <c r="Q11115"/>
    </row>
    <row r="11116" spans="4:17" x14ac:dyDescent="0.35">
      <c r="D11116" s="7"/>
      <c r="L11116"/>
      <c r="Q11116"/>
    </row>
    <row r="11117" spans="4:17" x14ac:dyDescent="0.35">
      <c r="D11117" s="7"/>
      <c r="L11117"/>
      <c r="Q11117"/>
    </row>
    <row r="11118" spans="4:17" x14ac:dyDescent="0.35">
      <c r="D11118" s="7"/>
      <c r="L11118"/>
      <c r="Q11118"/>
    </row>
    <row r="11119" spans="4:17" x14ac:dyDescent="0.35">
      <c r="D11119" s="7"/>
      <c r="L11119"/>
      <c r="Q11119"/>
    </row>
    <row r="11120" spans="4:17" x14ac:dyDescent="0.35">
      <c r="D11120" s="7"/>
      <c r="L11120"/>
      <c r="Q11120"/>
    </row>
    <row r="11121" spans="4:17" x14ac:dyDescent="0.35">
      <c r="D11121" s="7"/>
      <c r="L11121"/>
      <c r="Q11121"/>
    </row>
    <row r="11122" spans="4:17" x14ac:dyDescent="0.35">
      <c r="D11122" s="7"/>
      <c r="L11122"/>
      <c r="Q11122"/>
    </row>
    <row r="11123" spans="4:17" x14ac:dyDescent="0.35">
      <c r="D11123" s="7"/>
      <c r="L11123"/>
      <c r="Q11123"/>
    </row>
    <row r="11124" spans="4:17" x14ac:dyDescent="0.35">
      <c r="D11124" s="7"/>
      <c r="L11124"/>
      <c r="Q11124"/>
    </row>
    <row r="11125" spans="4:17" x14ac:dyDescent="0.35">
      <c r="D11125" s="7"/>
      <c r="L11125"/>
      <c r="Q11125"/>
    </row>
    <row r="11126" spans="4:17" x14ac:dyDescent="0.35">
      <c r="D11126" s="7"/>
      <c r="L11126"/>
      <c r="Q11126"/>
    </row>
    <row r="11127" spans="4:17" x14ac:dyDescent="0.35">
      <c r="D11127" s="7"/>
      <c r="L11127"/>
      <c r="Q11127"/>
    </row>
    <row r="11128" spans="4:17" x14ac:dyDescent="0.35">
      <c r="D11128" s="7"/>
      <c r="L11128"/>
      <c r="Q11128"/>
    </row>
    <row r="11129" spans="4:17" x14ac:dyDescent="0.35">
      <c r="D11129" s="7"/>
      <c r="L11129"/>
      <c r="Q11129"/>
    </row>
    <row r="11130" spans="4:17" x14ac:dyDescent="0.35">
      <c r="D11130" s="7"/>
      <c r="L11130"/>
      <c r="Q11130"/>
    </row>
    <row r="11131" spans="4:17" x14ac:dyDescent="0.35">
      <c r="D11131" s="7"/>
      <c r="L11131"/>
      <c r="Q11131"/>
    </row>
    <row r="11132" spans="4:17" x14ac:dyDescent="0.35">
      <c r="D11132" s="7"/>
      <c r="L11132"/>
      <c r="Q11132"/>
    </row>
    <row r="11133" spans="4:17" x14ac:dyDescent="0.35">
      <c r="D11133" s="7"/>
      <c r="L11133"/>
      <c r="Q11133"/>
    </row>
    <row r="11134" spans="4:17" x14ac:dyDescent="0.35">
      <c r="D11134" s="7"/>
      <c r="L11134"/>
      <c r="Q11134"/>
    </row>
    <row r="11135" spans="4:17" x14ac:dyDescent="0.35">
      <c r="D11135" s="7"/>
      <c r="L11135"/>
      <c r="Q11135"/>
    </row>
    <row r="11136" spans="4:17" x14ac:dyDescent="0.35">
      <c r="D11136" s="7"/>
      <c r="L11136"/>
      <c r="Q11136"/>
    </row>
    <row r="11137" spans="4:17" x14ac:dyDescent="0.35">
      <c r="D11137" s="7"/>
      <c r="L11137"/>
      <c r="Q11137"/>
    </row>
    <row r="11138" spans="4:17" x14ac:dyDescent="0.35">
      <c r="D11138" s="7"/>
      <c r="L11138"/>
      <c r="Q11138"/>
    </row>
    <row r="11139" spans="4:17" x14ac:dyDescent="0.35">
      <c r="D11139" s="7"/>
      <c r="L11139"/>
      <c r="Q11139"/>
    </row>
    <row r="11140" spans="4:17" x14ac:dyDescent="0.35">
      <c r="D11140" s="7"/>
      <c r="L11140"/>
      <c r="Q11140"/>
    </row>
    <row r="11141" spans="4:17" x14ac:dyDescent="0.35">
      <c r="D11141" s="7"/>
      <c r="L11141"/>
      <c r="Q11141"/>
    </row>
    <row r="11142" spans="4:17" x14ac:dyDescent="0.35">
      <c r="D11142" s="7"/>
      <c r="L11142"/>
      <c r="Q11142"/>
    </row>
    <row r="11143" spans="4:17" x14ac:dyDescent="0.35">
      <c r="D11143" s="7"/>
      <c r="L11143"/>
      <c r="Q11143"/>
    </row>
    <row r="11144" spans="4:17" x14ac:dyDescent="0.35">
      <c r="D11144" s="7"/>
      <c r="L11144"/>
      <c r="Q11144"/>
    </row>
    <row r="11145" spans="4:17" x14ac:dyDescent="0.35">
      <c r="D11145" s="7"/>
      <c r="L11145"/>
      <c r="Q11145"/>
    </row>
    <row r="11146" spans="4:17" x14ac:dyDescent="0.35">
      <c r="D11146" s="7"/>
      <c r="L11146"/>
      <c r="Q11146"/>
    </row>
    <row r="11147" spans="4:17" x14ac:dyDescent="0.35">
      <c r="D11147" s="7"/>
      <c r="L11147"/>
      <c r="Q11147"/>
    </row>
    <row r="11148" spans="4:17" x14ac:dyDescent="0.35">
      <c r="D11148" s="7"/>
      <c r="L11148"/>
      <c r="Q11148"/>
    </row>
    <row r="11149" spans="4:17" x14ac:dyDescent="0.35">
      <c r="D11149" s="7"/>
      <c r="L11149"/>
      <c r="Q11149"/>
    </row>
    <row r="11150" spans="4:17" x14ac:dyDescent="0.35">
      <c r="D11150" s="7"/>
      <c r="L11150"/>
      <c r="Q11150"/>
    </row>
    <row r="11151" spans="4:17" x14ac:dyDescent="0.35">
      <c r="D11151" s="7"/>
      <c r="L11151"/>
      <c r="Q11151"/>
    </row>
    <row r="11152" spans="4:17" x14ac:dyDescent="0.35">
      <c r="D11152" s="7"/>
      <c r="L11152"/>
      <c r="Q11152"/>
    </row>
    <row r="11153" spans="4:17" x14ac:dyDescent="0.35">
      <c r="D11153" s="7"/>
      <c r="L11153"/>
      <c r="Q11153"/>
    </row>
    <row r="11154" spans="4:17" x14ac:dyDescent="0.35">
      <c r="D11154" s="7"/>
      <c r="L11154"/>
      <c r="Q11154"/>
    </row>
    <row r="11155" spans="4:17" x14ac:dyDescent="0.35">
      <c r="D11155" s="7"/>
      <c r="L11155"/>
      <c r="Q11155"/>
    </row>
    <row r="11156" spans="4:17" x14ac:dyDescent="0.35">
      <c r="D11156" s="7"/>
      <c r="L11156"/>
      <c r="Q11156"/>
    </row>
    <row r="11157" spans="4:17" x14ac:dyDescent="0.35">
      <c r="D11157" s="7"/>
      <c r="L11157"/>
      <c r="Q11157"/>
    </row>
    <row r="11158" spans="4:17" x14ac:dyDescent="0.35">
      <c r="D11158" s="7"/>
      <c r="L11158"/>
      <c r="Q11158"/>
    </row>
    <row r="11159" spans="4:17" x14ac:dyDescent="0.35">
      <c r="D11159" s="7"/>
      <c r="L11159"/>
      <c r="Q11159"/>
    </row>
    <row r="11160" spans="4:17" x14ac:dyDescent="0.35">
      <c r="D11160" s="7"/>
      <c r="L11160"/>
      <c r="Q11160"/>
    </row>
    <row r="11161" spans="4:17" x14ac:dyDescent="0.35">
      <c r="D11161" s="7"/>
      <c r="L11161"/>
      <c r="Q11161"/>
    </row>
    <row r="11162" spans="4:17" x14ac:dyDescent="0.35">
      <c r="D11162" s="7"/>
      <c r="L11162"/>
      <c r="Q11162"/>
    </row>
    <row r="11163" spans="4:17" x14ac:dyDescent="0.35">
      <c r="D11163" s="7"/>
      <c r="L11163"/>
      <c r="Q11163"/>
    </row>
    <row r="11164" spans="4:17" x14ac:dyDescent="0.35">
      <c r="D11164" s="7"/>
      <c r="L11164"/>
      <c r="Q11164"/>
    </row>
    <row r="11165" spans="4:17" x14ac:dyDescent="0.35">
      <c r="D11165" s="7"/>
      <c r="L11165"/>
      <c r="Q11165"/>
    </row>
    <row r="11166" spans="4:17" x14ac:dyDescent="0.35">
      <c r="D11166" s="7"/>
      <c r="L11166"/>
      <c r="Q11166"/>
    </row>
    <row r="11167" spans="4:17" x14ac:dyDescent="0.35">
      <c r="D11167" s="7"/>
      <c r="L11167"/>
      <c r="Q11167"/>
    </row>
    <row r="11168" spans="4:17" x14ac:dyDescent="0.35">
      <c r="D11168" s="7"/>
      <c r="L11168"/>
      <c r="Q11168"/>
    </row>
    <row r="11169" spans="4:17" x14ac:dyDescent="0.35">
      <c r="D11169" s="7"/>
      <c r="L11169"/>
      <c r="Q11169"/>
    </row>
    <row r="11170" spans="4:17" x14ac:dyDescent="0.35">
      <c r="D11170" s="7"/>
      <c r="L11170"/>
      <c r="Q11170"/>
    </row>
    <row r="11171" spans="4:17" x14ac:dyDescent="0.35">
      <c r="D11171" s="7"/>
      <c r="L11171"/>
      <c r="Q11171"/>
    </row>
    <row r="11172" spans="4:17" x14ac:dyDescent="0.35">
      <c r="D11172" s="7"/>
      <c r="L11172"/>
      <c r="Q11172"/>
    </row>
    <row r="11173" spans="4:17" x14ac:dyDescent="0.35">
      <c r="D11173" s="7"/>
      <c r="L11173"/>
      <c r="Q11173"/>
    </row>
    <row r="11174" spans="4:17" x14ac:dyDescent="0.35">
      <c r="D11174" s="7"/>
      <c r="L11174"/>
      <c r="Q11174"/>
    </row>
    <row r="11175" spans="4:17" x14ac:dyDescent="0.35">
      <c r="D11175" s="7"/>
      <c r="L11175"/>
      <c r="Q11175"/>
    </row>
    <row r="11176" spans="4:17" x14ac:dyDescent="0.35">
      <c r="D11176" s="7"/>
      <c r="L11176"/>
      <c r="Q11176"/>
    </row>
    <row r="11177" spans="4:17" x14ac:dyDescent="0.35">
      <c r="D11177" s="7"/>
      <c r="L11177"/>
      <c r="Q11177"/>
    </row>
    <row r="11178" spans="4:17" x14ac:dyDescent="0.35">
      <c r="D11178" s="7"/>
      <c r="L11178"/>
      <c r="Q11178"/>
    </row>
    <row r="11179" spans="4:17" x14ac:dyDescent="0.35">
      <c r="D11179" s="7"/>
      <c r="L11179"/>
      <c r="Q11179"/>
    </row>
    <row r="11180" spans="4:17" x14ac:dyDescent="0.35">
      <c r="D11180" s="7"/>
      <c r="L11180"/>
      <c r="Q11180"/>
    </row>
    <row r="11181" spans="4:17" x14ac:dyDescent="0.35">
      <c r="D11181" s="7"/>
      <c r="L11181"/>
      <c r="Q11181"/>
    </row>
    <row r="11182" spans="4:17" x14ac:dyDescent="0.35">
      <c r="D11182" s="7"/>
      <c r="L11182"/>
      <c r="Q11182"/>
    </row>
    <row r="11183" spans="4:17" x14ac:dyDescent="0.35">
      <c r="D11183" s="7"/>
      <c r="L11183"/>
      <c r="Q11183"/>
    </row>
    <row r="11184" spans="4:17" x14ac:dyDescent="0.35">
      <c r="D11184" s="7"/>
      <c r="L11184"/>
      <c r="Q11184"/>
    </row>
    <row r="11185" spans="4:17" x14ac:dyDescent="0.35">
      <c r="D11185" s="7"/>
      <c r="L11185"/>
      <c r="Q11185"/>
    </row>
    <row r="11186" spans="4:17" x14ac:dyDescent="0.35">
      <c r="D11186" s="7"/>
      <c r="L11186"/>
      <c r="Q11186"/>
    </row>
    <row r="11187" spans="4:17" x14ac:dyDescent="0.35">
      <c r="D11187" s="7"/>
      <c r="L11187"/>
      <c r="Q11187"/>
    </row>
    <row r="11188" spans="4:17" x14ac:dyDescent="0.35">
      <c r="D11188" s="7"/>
      <c r="L11188"/>
      <c r="Q11188"/>
    </row>
    <row r="11189" spans="4:17" x14ac:dyDescent="0.35">
      <c r="D11189" s="7"/>
      <c r="L11189"/>
      <c r="Q11189"/>
    </row>
    <row r="11190" spans="4:17" x14ac:dyDescent="0.35">
      <c r="D11190" s="7"/>
      <c r="L11190"/>
      <c r="Q11190"/>
    </row>
    <row r="11191" spans="4:17" x14ac:dyDescent="0.35">
      <c r="D11191" s="7"/>
      <c r="L11191"/>
      <c r="Q11191"/>
    </row>
    <row r="11192" spans="4:17" x14ac:dyDescent="0.35">
      <c r="D11192" s="7"/>
      <c r="L11192"/>
      <c r="Q11192"/>
    </row>
    <row r="11193" spans="4:17" x14ac:dyDescent="0.35">
      <c r="D11193" s="7"/>
      <c r="L11193"/>
      <c r="Q11193"/>
    </row>
    <row r="11194" spans="4:17" x14ac:dyDescent="0.35">
      <c r="D11194" s="7"/>
      <c r="L11194"/>
      <c r="Q11194"/>
    </row>
    <row r="11195" spans="4:17" x14ac:dyDescent="0.35">
      <c r="D11195" s="7"/>
      <c r="L11195"/>
      <c r="Q11195"/>
    </row>
    <row r="11196" spans="4:17" x14ac:dyDescent="0.35">
      <c r="D11196" s="7"/>
      <c r="L11196"/>
      <c r="Q11196"/>
    </row>
    <row r="11197" spans="4:17" x14ac:dyDescent="0.35">
      <c r="D11197" s="7"/>
      <c r="L11197"/>
      <c r="Q11197"/>
    </row>
    <row r="11198" spans="4:17" x14ac:dyDescent="0.35">
      <c r="D11198" s="7"/>
      <c r="L11198"/>
      <c r="Q11198"/>
    </row>
    <row r="11199" spans="4:17" x14ac:dyDescent="0.35">
      <c r="D11199" s="7"/>
      <c r="L11199"/>
      <c r="Q11199"/>
    </row>
    <row r="11200" spans="4:17" x14ac:dyDescent="0.35">
      <c r="D11200" s="7"/>
      <c r="L11200"/>
      <c r="Q11200"/>
    </row>
    <row r="11201" spans="4:17" x14ac:dyDescent="0.35">
      <c r="D11201" s="7"/>
      <c r="L11201"/>
      <c r="Q11201"/>
    </row>
    <row r="11202" spans="4:17" x14ac:dyDescent="0.35">
      <c r="D11202" s="7"/>
      <c r="L11202"/>
      <c r="Q11202"/>
    </row>
    <row r="11203" spans="4:17" x14ac:dyDescent="0.35">
      <c r="D11203" s="7"/>
      <c r="L11203"/>
      <c r="Q11203"/>
    </row>
    <row r="11204" spans="4:17" x14ac:dyDescent="0.35">
      <c r="D11204" s="7"/>
      <c r="L11204"/>
      <c r="Q11204"/>
    </row>
    <row r="11205" spans="4:17" x14ac:dyDescent="0.35">
      <c r="D11205" s="7"/>
      <c r="L11205"/>
      <c r="Q11205"/>
    </row>
    <row r="11206" spans="4:17" x14ac:dyDescent="0.35">
      <c r="D11206" s="7"/>
      <c r="L11206"/>
      <c r="Q11206"/>
    </row>
    <row r="11207" spans="4:17" x14ac:dyDescent="0.35">
      <c r="D11207" s="7"/>
      <c r="L11207"/>
      <c r="Q11207"/>
    </row>
    <row r="11208" spans="4:17" x14ac:dyDescent="0.35">
      <c r="D11208" s="7"/>
      <c r="L11208"/>
      <c r="Q11208"/>
    </row>
    <row r="11209" spans="4:17" x14ac:dyDescent="0.35">
      <c r="D11209" s="7"/>
      <c r="L11209"/>
      <c r="Q11209"/>
    </row>
    <row r="11210" spans="4:17" x14ac:dyDescent="0.35">
      <c r="D11210" s="7"/>
      <c r="L11210"/>
      <c r="Q11210"/>
    </row>
    <row r="11211" spans="4:17" x14ac:dyDescent="0.35">
      <c r="D11211" s="7"/>
      <c r="L11211"/>
      <c r="Q11211"/>
    </row>
    <row r="11212" spans="4:17" x14ac:dyDescent="0.35">
      <c r="D11212" s="7"/>
      <c r="L11212"/>
      <c r="Q11212"/>
    </row>
    <row r="11213" spans="4:17" x14ac:dyDescent="0.35">
      <c r="D11213" s="7"/>
      <c r="L11213"/>
      <c r="Q11213"/>
    </row>
    <row r="11214" spans="4:17" x14ac:dyDescent="0.35">
      <c r="D11214" s="7"/>
      <c r="L11214"/>
      <c r="Q11214"/>
    </row>
    <row r="11215" spans="4:17" x14ac:dyDescent="0.35">
      <c r="D11215" s="7"/>
      <c r="L11215"/>
      <c r="Q11215"/>
    </row>
    <row r="11216" spans="4:17" x14ac:dyDescent="0.35">
      <c r="D11216" s="7"/>
      <c r="L11216"/>
      <c r="Q11216"/>
    </row>
    <row r="11217" spans="4:17" x14ac:dyDescent="0.35">
      <c r="D11217" s="7"/>
      <c r="L11217"/>
      <c r="Q11217"/>
    </row>
    <row r="11218" spans="4:17" x14ac:dyDescent="0.35">
      <c r="D11218" s="7"/>
      <c r="L11218"/>
      <c r="Q11218"/>
    </row>
    <row r="11219" spans="4:17" x14ac:dyDescent="0.35">
      <c r="D11219" s="7"/>
      <c r="L11219"/>
      <c r="Q11219"/>
    </row>
    <row r="11220" spans="4:17" x14ac:dyDescent="0.35">
      <c r="D11220" s="7"/>
      <c r="L11220"/>
      <c r="Q11220"/>
    </row>
    <row r="11221" spans="4:17" x14ac:dyDescent="0.35">
      <c r="D11221" s="7"/>
      <c r="L11221"/>
      <c r="Q11221"/>
    </row>
    <row r="11222" spans="4:17" x14ac:dyDescent="0.35">
      <c r="D11222" s="7"/>
      <c r="L11222"/>
      <c r="Q11222"/>
    </row>
    <row r="11223" spans="4:17" x14ac:dyDescent="0.35">
      <c r="D11223" s="7"/>
      <c r="L11223"/>
      <c r="Q11223"/>
    </row>
    <row r="11224" spans="4:17" x14ac:dyDescent="0.35">
      <c r="D11224" s="7"/>
      <c r="L11224"/>
      <c r="Q11224"/>
    </row>
    <row r="11225" spans="4:17" x14ac:dyDescent="0.35">
      <c r="D11225" s="7"/>
      <c r="L11225"/>
      <c r="Q11225"/>
    </row>
    <row r="11226" spans="4:17" x14ac:dyDescent="0.35">
      <c r="D11226" s="7"/>
      <c r="L11226"/>
      <c r="Q11226"/>
    </row>
    <row r="11227" spans="4:17" x14ac:dyDescent="0.35">
      <c r="D11227" s="7"/>
      <c r="L11227"/>
      <c r="Q11227"/>
    </row>
    <row r="11228" spans="4:17" x14ac:dyDescent="0.35">
      <c r="D11228" s="7"/>
      <c r="L11228"/>
      <c r="Q11228"/>
    </row>
    <row r="11229" spans="4:17" x14ac:dyDescent="0.35">
      <c r="D11229" s="7"/>
      <c r="L11229"/>
      <c r="Q11229"/>
    </row>
    <row r="11230" spans="4:17" x14ac:dyDescent="0.35">
      <c r="D11230" s="7"/>
      <c r="L11230"/>
      <c r="Q11230"/>
    </row>
    <row r="11231" spans="4:17" x14ac:dyDescent="0.35">
      <c r="D11231" s="7"/>
      <c r="L11231"/>
      <c r="Q11231"/>
    </row>
    <row r="11232" spans="4:17" x14ac:dyDescent="0.35">
      <c r="D11232" s="7"/>
      <c r="L11232"/>
      <c r="Q11232"/>
    </row>
    <row r="11233" spans="4:17" x14ac:dyDescent="0.35">
      <c r="D11233" s="7"/>
      <c r="L11233"/>
      <c r="Q11233"/>
    </row>
    <row r="11234" spans="4:17" x14ac:dyDescent="0.35">
      <c r="D11234" s="7"/>
      <c r="L11234"/>
      <c r="Q11234"/>
    </row>
    <row r="11235" spans="4:17" x14ac:dyDescent="0.35">
      <c r="D11235" s="7"/>
      <c r="L11235"/>
      <c r="Q11235"/>
    </row>
    <row r="11236" spans="4:17" x14ac:dyDescent="0.35">
      <c r="D11236" s="7"/>
      <c r="L11236"/>
      <c r="Q11236"/>
    </row>
    <row r="11237" spans="4:17" x14ac:dyDescent="0.35">
      <c r="D11237" s="7"/>
      <c r="L11237"/>
      <c r="Q11237"/>
    </row>
    <row r="11238" spans="4:17" x14ac:dyDescent="0.35">
      <c r="D11238" s="7"/>
      <c r="L11238"/>
      <c r="Q11238"/>
    </row>
    <row r="11239" spans="4:17" x14ac:dyDescent="0.35">
      <c r="D11239" s="7"/>
      <c r="L11239"/>
      <c r="Q11239"/>
    </row>
    <row r="11240" spans="4:17" x14ac:dyDescent="0.35">
      <c r="D11240" s="7"/>
      <c r="L11240"/>
      <c r="Q11240"/>
    </row>
    <row r="11241" spans="4:17" x14ac:dyDescent="0.35">
      <c r="D11241" s="7"/>
      <c r="L11241"/>
      <c r="Q11241"/>
    </row>
    <row r="11242" spans="4:17" x14ac:dyDescent="0.35">
      <c r="D11242" s="7"/>
      <c r="L11242"/>
      <c r="Q11242"/>
    </row>
    <row r="11243" spans="4:17" x14ac:dyDescent="0.35">
      <c r="D11243" s="7"/>
      <c r="L11243"/>
      <c r="Q11243"/>
    </row>
    <row r="11244" spans="4:17" x14ac:dyDescent="0.35">
      <c r="D11244" s="7"/>
      <c r="L11244"/>
      <c r="Q11244"/>
    </row>
    <row r="11245" spans="4:17" x14ac:dyDescent="0.35">
      <c r="D11245" s="7"/>
      <c r="L11245"/>
      <c r="Q11245"/>
    </row>
    <row r="11246" spans="4:17" x14ac:dyDescent="0.35">
      <c r="D11246" s="7"/>
      <c r="L11246"/>
      <c r="Q11246"/>
    </row>
    <row r="11247" spans="4:17" x14ac:dyDescent="0.35">
      <c r="D11247" s="7"/>
      <c r="L11247"/>
      <c r="Q11247"/>
    </row>
    <row r="11248" spans="4:17" x14ac:dyDescent="0.35">
      <c r="D11248" s="7"/>
      <c r="L11248"/>
      <c r="Q11248"/>
    </row>
    <row r="11249" spans="4:17" x14ac:dyDescent="0.35">
      <c r="D11249" s="7"/>
      <c r="L11249"/>
      <c r="Q11249"/>
    </row>
    <row r="11250" spans="4:17" x14ac:dyDescent="0.35">
      <c r="D11250" s="7"/>
      <c r="L11250"/>
      <c r="Q11250"/>
    </row>
    <row r="11251" spans="4:17" x14ac:dyDescent="0.35">
      <c r="D11251" s="7"/>
      <c r="L11251"/>
      <c r="Q11251"/>
    </row>
    <row r="11252" spans="4:17" x14ac:dyDescent="0.35">
      <c r="D11252" s="7"/>
      <c r="L11252"/>
      <c r="Q11252"/>
    </row>
    <row r="11253" spans="4:17" x14ac:dyDescent="0.35">
      <c r="D11253" s="7"/>
      <c r="L11253"/>
      <c r="Q11253"/>
    </row>
    <row r="11254" spans="4:17" x14ac:dyDescent="0.35">
      <c r="D11254" s="7"/>
      <c r="L11254"/>
      <c r="Q11254"/>
    </row>
    <row r="11255" spans="4:17" x14ac:dyDescent="0.35">
      <c r="D11255" s="7"/>
      <c r="L11255"/>
      <c r="Q11255"/>
    </row>
    <row r="11256" spans="4:17" x14ac:dyDescent="0.35">
      <c r="D11256" s="7"/>
      <c r="L11256"/>
      <c r="Q11256"/>
    </row>
    <row r="11257" spans="4:17" x14ac:dyDescent="0.35">
      <c r="D11257" s="7"/>
      <c r="L11257"/>
      <c r="Q11257"/>
    </row>
    <row r="11258" spans="4:17" x14ac:dyDescent="0.35">
      <c r="D11258" s="7"/>
      <c r="L11258"/>
      <c r="Q11258"/>
    </row>
    <row r="11259" spans="4:17" x14ac:dyDescent="0.35">
      <c r="D11259" s="7"/>
      <c r="L11259"/>
      <c r="Q11259"/>
    </row>
    <row r="11260" spans="4:17" x14ac:dyDescent="0.35">
      <c r="D11260" s="7"/>
      <c r="L11260"/>
      <c r="Q11260"/>
    </row>
    <row r="11261" spans="4:17" x14ac:dyDescent="0.35">
      <c r="D11261" s="7"/>
      <c r="L11261"/>
      <c r="Q11261"/>
    </row>
    <row r="11262" spans="4:17" x14ac:dyDescent="0.35">
      <c r="D11262" s="7"/>
      <c r="L11262"/>
      <c r="Q11262"/>
    </row>
    <row r="11263" spans="4:17" x14ac:dyDescent="0.35">
      <c r="D11263" s="7"/>
      <c r="L11263"/>
      <c r="Q11263"/>
    </row>
    <row r="11264" spans="4:17" x14ac:dyDescent="0.35">
      <c r="D11264" s="7"/>
      <c r="L11264"/>
      <c r="Q11264"/>
    </row>
    <row r="11265" spans="4:17" x14ac:dyDescent="0.35">
      <c r="D11265" s="7"/>
      <c r="L11265"/>
      <c r="Q11265"/>
    </row>
    <row r="11266" spans="4:17" x14ac:dyDescent="0.35">
      <c r="D11266" s="7"/>
      <c r="L11266"/>
      <c r="Q11266"/>
    </row>
    <row r="11267" spans="4:17" x14ac:dyDescent="0.35">
      <c r="D11267" s="7"/>
      <c r="L11267"/>
      <c r="Q11267"/>
    </row>
    <row r="11268" spans="4:17" x14ac:dyDescent="0.35">
      <c r="D11268" s="7"/>
      <c r="L11268"/>
      <c r="Q11268"/>
    </row>
    <row r="11269" spans="4:17" x14ac:dyDescent="0.35">
      <c r="D11269" s="7"/>
      <c r="L11269"/>
      <c r="Q11269"/>
    </row>
    <row r="11270" spans="4:17" x14ac:dyDescent="0.35">
      <c r="D11270" s="7"/>
      <c r="L11270"/>
      <c r="Q11270"/>
    </row>
    <row r="11271" spans="4:17" x14ac:dyDescent="0.35">
      <c r="D11271" s="7"/>
      <c r="L11271"/>
      <c r="Q11271"/>
    </row>
    <row r="11272" spans="4:17" x14ac:dyDescent="0.35">
      <c r="D11272" s="7"/>
      <c r="L11272"/>
      <c r="Q11272"/>
    </row>
    <row r="11273" spans="4:17" x14ac:dyDescent="0.35">
      <c r="D11273" s="7"/>
      <c r="L11273"/>
      <c r="Q11273"/>
    </row>
    <row r="11274" spans="4:17" x14ac:dyDescent="0.35">
      <c r="D11274" s="7"/>
      <c r="L11274"/>
      <c r="Q11274"/>
    </row>
    <row r="11275" spans="4:17" x14ac:dyDescent="0.35">
      <c r="D11275" s="7"/>
      <c r="L11275"/>
      <c r="Q11275"/>
    </row>
    <row r="11276" spans="4:17" x14ac:dyDescent="0.35">
      <c r="D11276" s="7"/>
      <c r="L11276"/>
      <c r="Q11276"/>
    </row>
    <row r="11277" spans="4:17" x14ac:dyDescent="0.35">
      <c r="D11277" s="7"/>
      <c r="L11277"/>
      <c r="Q11277"/>
    </row>
    <row r="11278" spans="4:17" x14ac:dyDescent="0.35">
      <c r="D11278" s="7"/>
      <c r="L11278"/>
      <c r="Q11278"/>
    </row>
    <row r="11279" spans="4:17" x14ac:dyDescent="0.35">
      <c r="D11279" s="7"/>
      <c r="L11279"/>
      <c r="Q11279"/>
    </row>
    <row r="11280" spans="4:17" x14ac:dyDescent="0.35">
      <c r="D11280" s="7"/>
      <c r="L11280"/>
      <c r="Q11280"/>
    </row>
    <row r="11281" spans="4:17" x14ac:dyDescent="0.35">
      <c r="D11281" s="7"/>
      <c r="L11281"/>
      <c r="Q11281"/>
    </row>
    <row r="11282" spans="4:17" x14ac:dyDescent="0.35">
      <c r="D11282" s="7"/>
      <c r="L11282"/>
      <c r="Q11282"/>
    </row>
    <row r="11283" spans="4:17" x14ac:dyDescent="0.35">
      <c r="D11283" s="7"/>
      <c r="L11283"/>
      <c r="Q11283"/>
    </row>
    <row r="11284" spans="4:17" x14ac:dyDescent="0.35">
      <c r="D11284" s="7"/>
      <c r="L11284"/>
      <c r="Q11284"/>
    </row>
    <row r="11285" spans="4:17" x14ac:dyDescent="0.35">
      <c r="D11285" s="7"/>
      <c r="L11285"/>
      <c r="Q11285"/>
    </row>
    <row r="11286" spans="4:17" x14ac:dyDescent="0.35">
      <c r="D11286" s="7"/>
      <c r="L11286"/>
      <c r="Q11286"/>
    </row>
    <row r="11287" spans="4:17" x14ac:dyDescent="0.35">
      <c r="D11287" s="7"/>
      <c r="L11287"/>
      <c r="Q11287"/>
    </row>
    <row r="11288" spans="4:17" x14ac:dyDescent="0.35">
      <c r="D11288" s="7"/>
      <c r="L11288"/>
      <c r="Q11288"/>
    </row>
    <row r="11289" spans="4:17" x14ac:dyDescent="0.35">
      <c r="D11289" s="7"/>
      <c r="L11289"/>
      <c r="Q11289"/>
    </row>
    <row r="11290" spans="4:17" x14ac:dyDescent="0.35">
      <c r="D11290" s="7"/>
      <c r="L11290"/>
      <c r="Q11290"/>
    </row>
    <row r="11291" spans="4:17" x14ac:dyDescent="0.35">
      <c r="D11291" s="7"/>
      <c r="L11291"/>
      <c r="Q11291"/>
    </row>
    <row r="11292" spans="4:17" x14ac:dyDescent="0.35">
      <c r="D11292" s="7"/>
      <c r="L11292"/>
      <c r="Q11292"/>
    </row>
    <row r="11293" spans="4:17" x14ac:dyDescent="0.35">
      <c r="D11293" s="7"/>
      <c r="L11293"/>
      <c r="Q11293"/>
    </row>
    <row r="11294" spans="4:17" x14ac:dyDescent="0.35">
      <c r="D11294" s="7"/>
      <c r="L11294"/>
      <c r="Q11294"/>
    </row>
    <row r="11295" spans="4:17" x14ac:dyDescent="0.35">
      <c r="D11295" s="7"/>
      <c r="L11295"/>
      <c r="Q11295"/>
    </row>
    <row r="11296" spans="4:17" x14ac:dyDescent="0.35">
      <c r="D11296" s="7"/>
      <c r="L11296"/>
      <c r="Q11296"/>
    </row>
    <row r="11297" spans="4:17" x14ac:dyDescent="0.35">
      <c r="D11297" s="7"/>
      <c r="L11297"/>
      <c r="Q11297"/>
    </row>
    <row r="11298" spans="4:17" x14ac:dyDescent="0.35">
      <c r="D11298" s="7"/>
      <c r="L11298"/>
      <c r="Q11298"/>
    </row>
    <row r="11299" spans="4:17" x14ac:dyDescent="0.35">
      <c r="D11299" s="7"/>
      <c r="L11299"/>
      <c r="Q11299"/>
    </row>
    <row r="11300" spans="4:17" x14ac:dyDescent="0.35">
      <c r="D11300" s="7"/>
      <c r="L11300"/>
      <c r="Q11300"/>
    </row>
    <row r="11301" spans="4:17" x14ac:dyDescent="0.35">
      <c r="D11301" s="7"/>
      <c r="L11301"/>
      <c r="Q11301"/>
    </row>
    <row r="11302" spans="4:17" x14ac:dyDescent="0.35">
      <c r="D11302" s="7"/>
      <c r="L11302"/>
      <c r="Q11302"/>
    </row>
    <row r="11303" spans="4:17" x14ac:dyDescent="0.35">
      <c r="D11303" s="7"/>
      <c r="L11303"/>
      <c r="Q11303"/>
    </row>
    <row r="11304" spans="4:17" x14ac:dyDescent="0.35">
      <c r="D11304" s="7"/>
      <c r="L11304"/>
      <c r="Q11304"/>
    </row>
    <row r="11305" spans="4:17" x14ac:dyDescent="0.35">
      <c r="D11305" s="7"/>
      <c r="L11305"/>
      <c r="Q11305"/>
    </row>
    <row r="11306" spans="4:17" x14ac:dyDescent="0.35">
      <c r="D11306" s="7"/>
      <c r="L11306"/>
      <c r="Q11306"/>
    </row>
    <row r="11307" spans="4:17" x14ac:dyDescent="0.35">
      <c r="D11307" s="7"/>
      <c r="L11307"/>
      <c r="Q11307"/>
    </row>
    <row r="11308" spans="4:17" x14ac:dyDescent="0.35">
      <c r="D11308" s="7"/>
      <c r="L11308"/>
      <c r="Q11308"/>
    </row>
    <row r="11309" spans="4:17" x14ac:dyDescent="0.35">
      <c r="D11309" s="7"/>
      <c r="L11309"/>
      <c r="Q11309"/>
    </row>
    <row r="11310" spans="4:17" x14ac:dyDescent="0.35">
      <c r="D11310" s="7"/>
      <c r="L11310"/>
      <c r="Q11310"/>
    </row>
    <row r="11311" spans="4:17" x14ac:dyDescent="0.35">
      <c r="D11311" s="7"/>
      <c r="L11311"/>
      <c r="Q11311"/>
    </row>
    <row r="11312" spans="4:17" x14ac:dyDescent="0.35">
      <c r="D11312" s="7"/>
      <c r="L11312"/>
      <c r="Q11312"/>
    </row>
    <row r="11313" spans="4:17" x14ac:dyDescent="0.35">
      <c r="D11313" s="7"/>
      <c r="L11313"/>
      <c r="Q11313"/>
    </row>
    <row r="11314" spans="4:17" x14ac:dyDescent="0.35">
      <c r="D11314" s="7"/>
      <c r="L11314"/>
      <c r="Q11314"/>
    </row>
    <row r="11315" spans="4:17" x14ac:dyDescent="0.35">
      <c r="D11315" s="7"/>
      <c r="L11315"/>
      <c r="Q11315"/>
    </row>
    <row r="11316" spans="4:17" x14ac:dyDescent="0.35">
      <c r="D11316" s="7"/>
      <c r="L11316"/>
      <c r="Q11316"/>
    </row>
    <row r="11317" spans="4:17" x14ac:dyDescent="0.35">
      <c r="D11317" s="7"/>
      <c r="L11317"/>
      <c r="Q11317"/>
    </row>
    <row r="11318" spans="4:17" x14ac:dyDescent="0.35">
      <c r="D11318" s="7"/>
      <c r="L11318"/>
      <c r="Q11318"/>
    </row>
    <row r="11319" spans="4:17" x14ac:dyDescent="0.35">
      <c r="D11319" s="7"/>
      <c r="L11319"/>
      <c r="Q11319"/>
    </row>
    <row r="11320" spans="4:17" x14ac:dyDescent="0.35">
      <c r="D11320" s="7"/>
      <c r="L11320"/>
      <c r="Q11320"/>
    </row>
    <row r="11321" spans="4:17" x14ac:dyDescent="0.35">
      <c r="D11321" s="7"/>
      <c r="L11321"/>
      <c r="Q11321"/>
    </row>
    <row r="11322" spans="4:17" x14ac:dyDescent="0.35">
      <c r="D11322" s="7"/>
      <c r="L11322"/>
      <c r="Q11322"/>
    </row>
    <row r="11323" spans="4:17" x14ac:dyDescent="0.35">
      <c r="D11323" s="7"/>
      <c r="L11323"/>
      <c r="Q11323"/>
    </row>
    <row r="11324" spans="4:17" x14ac:dyDescent="0.35">
      <c r="D11324" s="7"/>
      <c r="L11324"/>
      <c r="Q11324"/>
    </row>
    <row r="11325" spans="4:17" x14ac:dyDescent="0.35">
      <c r="D11325" s="7"/>
      <c r="L11325"/>
      <c r="Q11325"/>
    </row>
    <row r="11326" spans="4:17" x14ac:dyDescent="0.35">
      <c r="D11326" s="7"/>
      <c r="L11326"/>
      <c r="Q11326"/>
    </row>
    <row r="11327" spans="4:17" x14ac:dyDescent="0.35">
      <c r="D11327" s="7"/>
      <c r="L11327"/>
      <c r="Q11327"/>
    </row>
    <row r="11328" spans="4:17" x14ac:dyDescent="0.35">
      <c r="D11328" s="7"/>
      <c r="L11328"/>
      <c r="Q11328"/>
    </row>
    <row r="11329" spans="4:17" x14ac:dyDescent="0.35">
      <c r="D11329" s="7"/>
      <c r="L11329"/>
      <c r="Q11329"/>
    </row>
    <row r="11330" spans="4:17" x14ac:dyDescent="0.35">
      <c r="D11330" s="7"/>
      <c r="L11330"/>
      <c r="Q11330"/>
    </row>
    <row r="11331" spans="4:17" x14ac:dyDescent="0.35">
      <c r="D11331" s="7"/>
      <c r="L11331"/>
      <c r="Q11331"/>
    </row>
    <row r="11332" spans="4:17" x14ac:dyDescent="0.35">
      <c r="D11332" s="7"/>
      <c r="L11332"/>
      <c r="Q11332"/>
    </row>
    <row r="11333" spans="4:17" x14ac:dyDescent="0.35">
      <c r="D11333" s="7"/>
      <c r="L11333"/>
      <c r="Q11333"/>
    </row>
    <row r="11334" spans="4:17" x14ac:dyDescent="0.35">
      <c r="D11334" s="7"/>
      <c r="L11334"/>
      <c r="Q11334"/>
    </row>
    <row r="11335" spans="4:17" x14ac:dyDescent="0.35">
      <c r="D11335" s="7"/>
      <c r="L11335"/>
      <c r="Q11335"/>
    </row>
    <row r="11336" spans="4:17" x14ac:dyDescent="0.35">
      <c r="D11336" s="7"/>
      <c r="L11336"/>
      <c r="Q11336"/>
    </row>
    <row r="11337" spans="4:17" x14ac:dyDescent="0.35">
      <c r="D11337" s="7"/>
      <c r="L11337"/>
      <c r="Q11337"/>
    </row>
    <row r="11338" spans="4:17" x14ac:dyDescent="0.35">
      <c r="D11338" s="7"/>
      <c r="L11338"/>
      <c r="Q11338"/>
    </row>
    <row r="11339" spans="4:17" x14ac:dyDescent="0.35">
      <c r="D11339" s="7"/>
      <c r="L11339"/>
      <c r="Q11339"/>
    </row>
    <row r="11340" spans="4:17" x14ac:dyDescent="0.35">
      <c r="D11340" s="7"/>
      <c r="L11340"/>
      <c r="Q11340"/>
    </row>
    <row r="11341" spans="4:17" x14ac:dyDescent="0.35">
      <c r="D11341" s="7"/>
      <c r="L11341"/>
      <c r="Q11341"/>
    </row>
    <row r="11342" spans="4:17" x14ac:dyDescent="0.35">
      <c r="D11342" s="7"/>
      <c r="L11342"/>
      <c r="Q11342"/>
    </row>
    <row r="11343" spans="4:17" x14ac:dyDescent="0.35">
      <c r="D11343" s="7"/>
      <c r="L11343"/>
      <c r="Q11343"/>
    </row>
    <row r="11344" spans="4:17" x14ac:dyDescent="0.35">
      <c r="D11344" s="7"/>
      <c r="L11344"/>
      <c r="Q11344"/>
    </row>
    <row r="11345" spans="4:17" x14ac:dyDescent="0.35">
      <c r="D11345" s="7"/>
      <c r="L11345"/>
      <c r="Q11345"/>
    </row>
    <row r="11346" spans="4:17" x14ac:dyDescent="0.35">
      <c r="D11346" s="7"/>
      <c r="L11346"/>
      <c r="Q11346"/>
    </row>
    <row r="11347" spans="4:17" x14ac:dyDescent="0.35">
      <c r="D11347" s="7"/>
      <c r="L11347"/>
      <c r="Q11347"/>
    </row>
    <row r="11348" spans="4:17" x14ac:dyDescent="0.35">
      <c r="D11348" s="7"/>
      <c r="L11348"/>
      <c r="Q11348"/>
    </row>
    <row r="11349" spans="4:17" x14ac:dyDescent="0.35">
      <c r="D11349" s="7"/>
      <c r="L11349"/>
      <c r="Q11349"/>
    </row>
    <row r="11350" spans="4:17" x14ac:dyDescent="0.35">
      <c r="D11350" s="7"/>
      <c r="L11350"/>
      <c r="Q11350"/>
    </row>
    <row r="11351" spans="4:17" x14ac:dyDescent="0.35">
      <c r="D11351" s="7"/>
      <c r="L11351"/>
      <c r="Q11351"/>
    </row>
    <row r="11352" spans="4:17" x14ac:dyDescent="0.35">
      <c r="D11352" s="7"/>
      <c r="L11352"/>
      <c r="Q11352"/>
    </row>
    <row r="11353" spans="4:17" x14ac:dyDescent="0.35">
      <c r="D11353" s="7"/>
      <c r="L11353"/>
      <c r="Q11353"/>
    </row>
    <row r="11354" spans="4:17" x14ac:dyDescent="0.35">
      <c r="D11354" s="7"/>
      <c r="L11354"/>
      <c r="Q11354"/>
    </row>
    <row r="11355" spans="4:17" x14ac:dyDescent="0.35">
      <c r="D11355" s="7"/>
      <c r="L11355"/>
      <c r="Q11355"/>
    </row>
    <row r="11356" spans="4:17" x14ac:dyDescent="0.35">
      <c r="D11356" s="7"/>
      <c r="L11356"/>
      <c r="Q11356"/>
    </row>
    <row r="11357" spans="4:17" x14ac:dyDescent="0.35">
      <c r="D11357" s="7"/>
      <c r="L11357"/>
      <c r="Q11357"/>
    </row>
    <row r="11358" spans="4:17" x14ac:dyDescent="0.35">
      <c r="D11358" s="7"/>
      <c r="L11358"/>
      <c r="Q11358"/>
    </row>
    <row r="11359" spans="4:17" x14ac:dyDescent="0.35">
      <c r="D11359" s="7"/>
      <c r="L11359"/>
      <c r="Q11359"/>
    </row>
    <row r="11360" spans="4:17" x14ac:dyDescent="0.35">
      <c r="D11360" s="7"/>
      <c r="L11360"/>
      <c r="Q11360"/>
    </row>
    <row r="11361" spans="4:17" x14ac:dyDescent="0.35">
      <c r="D11361" s="7"/>
      <c r="L11361"/>
      <c r="Q11361"/>
    </row>
    <row r="11362" spans="4:17" x14ac:dyDescent="0.35">
      <c r="D11362" s="7"/>
      <c r="L11362"/>
      <c r="Q11362"/>
    </row>
    <row r="11363" spans="4:17" x14ac:dyDescent="0.35">
      <c r="D11363" s="7"/>
      <c r="L11363"/>
      <c r="Q11363"/>
    </row>
    <row r="11364" spans="4:17" x14ac:dyDescent="0.35">
      <c r="D11364" s="7"/>
      <c r="L11364"/>
      <c r="Q11364"/>
    </row>
    <row r="11365" spans="4:17" x14ac:dyDescent="0.35">
      <c r="D11365" s="7"/>
      <c r="L11365"/>
      <c r="Q11365"/>
    </row>
    <row r="11366" spans="4:17" x14ac:dyDescent="0.35">
      <c r="D11366" s="7"/>
      <c r="L11366"/>
      <c r="Q11366"/>
    </row>
    <row r="11367" spans="4:17" x14ac:dyDescent="0.35">
      <c r="D11367" s="7"/>
      <c r="L11367"/>
      <c r="Q11367"/>
    </row>
    <row r="11368" spans="4:17" x14ac:dyDescent="0.35">
      <c r="D11368" s="7"/>
      <c r="L11368"/>
      <c r="Q11368"/>
    </row>
    <row r="11369" spans="4:17" x14ac:dyDescent="0.35">
      <c r="D11369" s="7"/>
      <c r="L11369"/>
      <c r="Q11369"/>
    </row>
    <row r="11370" spans="4:17" x14ac:dyDescent="0.35">
      <c r="D11370" s="7"/>
      <c r="L11370"/>
      <c r="Q11370"/>
    </row>
    <row r="11371" spans="4:17" x14ac:dyDescent="0.35">
      <c r="D11371" s="7"/>
      <c r="L11371"/>
      <c r="Q11371"/>
    </row>
    <row r="11372" spans="4:17" x14ac:dyDescent="0.35">
      <c r="D11372" s="7"/>
      <c r="L11372"/>
      <c r="Q11372"/>
    </row>
    <row r="11373" spans="4:17" x14ac:dyDescent="0.35">
      <c r="D11373" s="7"/>
      <c r="L11373"/>
      <c r="Q11373"/>
    </row>
    <row r="11374" spans="4:17" x14ac:dyDescent="0.35">
      <c r="D11374" s="7"/>
      <c r="L11374"/>
      <c r="Q11374"/>
    </row>
    <row r="11375" spans="4:17" x14ac:dyDescent="0.35">
      <c r="D11375" s="7"/>
      <c r="L11375"/>
      <c r="Q11375"/>
    </row>
    <row r="11376" spans="4:17" x14ac:dyDescent="0.35">
      <c r="D11376" s="7"/>
      <c r="L11376"/>
      <c r="Q11376"/>
    </row>
    <row r="11377" spans="4:17" x14ac:dyDescent="0.35">
      <c r="D11377" s="7"/>
      <c r="L11377"/>
      <c r="Q11377"/>
    </row>
    <row r="11378" spans="4:17" x14ac:dyDescent="0.35">
      <c r="D11378" s="7"/>
      <c r="L11378"/>
      <c r="Q11378"/>
    </row>
    <row r="11379" spans="4:17" x14ac:dyDescent="0.35">
      <c r="D11379" s="7"/>
      <c r="L11379"/>
      <c r="Q11379"/>
    </row>
    <row r="11380" spans="4:17" x14ac:dyDescent="0.35">
      <c r="D11380" s="7"/>
      <c r="L11380"/>
      <c r="Q11380"/>
    </row>
    <row r="11381" spans="4:17" x14ac:dyDescent="0.35">
      <c r="D11381" s="7"/>
      <c r="L11381"/>
      <c r="Q11381"/>
    </row>
    <row r="11382" spans="4:17" x14ac:dyDescent="0.35">
      <c r="D11382" s="7"/>
      <c r="L11382"/>
      <c r="Q11382"/>
    </row>
    <row r="11383" spans="4:17" x14ac:dyDescent="0.35">
      <c r="D11383" s="7"/>
      <c r="L11383"/>
      <c r="Q11383"/>
    </row>
    <row r="11384" spans="4:17" x14ac:dyDescent="0.35">
      <c r="D11384" s="7"/>
      <c r="L11384"/>
      <c r="Q11384"/>
    </row>
    <row r="11385" spans="4:17" x14ac:dyDescent="0.35">
      <c r="D11385" s="7"/>
      <c r="L11385"/>
      <c r="Q11385"/>
    </row>
    <row r="11386" spans="4:17" x14ac:dyDescent="0.35">
      <c r="D11386" s="7"/>
      <c r="L11386"/>
      <c r="Q11386"/>
    </row>
    <row r="11387" spans="4:17" x14ac:dyDescent="0.35">
      <c r="D11387" s="7"/>
      <c r="L11387"/>
      <c r="Q11387"/>
    </row>
    <row r="11388" spans="4:17" x14ac:dyDescent="0.35">
      <c r="D11388" s="7"/>
      <c r="L11388"/>
      <c r="Q11388"/>
    </row>
    <row r="11389" spans="4:17" x14ac:dyDescent="0.35">
      <c r="D11389" s="7"/>
      <c r="L11389"/>
      <c r="Q11389"/>
    </row>
    <row r="11390" spans="4:17" x14ac:dyDescent="0.35">
      <c r="D11390" s="7"/>
      <c r="L11390"/>
      <c r="Q11390"/>
    </row>
    <row r="11391" spans="4:17" x14ac:dyDescent="0.35">
      <c r="D11391" s="7"/>
      <c r="L11391"/>
      <c r="Q11391"/>
    </row>
    <row r="11392" spans="4:17" x14ac:dyDescent="0.35">
      <c r="D11392" s="7"/>
      <c r="L11392"/>
      <c r="Q11392"/>
    </row>
    <row r="11393" spans="4:17" x14ac:dyDescent="0.35">
      <c r="D11393" s="7"/>
      <c r="L11393"/>
      <c r="Q11393"/>
    </row>
    <row r="11394" spans="4:17" x14ac:dyDescent="0.35">
      <c r="D11394" s="7"/>
      <c r="L11394"/>
      <c r="Q11394"/>
    </row>
    <row r="11395" spans="4:17" x14ac:dyDescent="0.35">
      <c r="D11395" s="7"/>
      <c r="L11395"/>
      <c r="Q11395"/>
    </row>
    <row r="11396" spans="4:17" x14ac:dyDescent="0.35">
      <c r="D11396" s="7"/>
      <c r="L11396"/>
      <c r="Q11396"/>
    </row>
    <row r="11397" spans="4:17" x14ac:dyDescent="0.35">
      <c r="D11397" s="7"/>
      <c r="L11397"/>
      <c r="Q11397"/>
    </row>
    <row r="11398" spans="4:17" x14ac:dyDescent="0.35">
      <c r="D11398" s="7"/>
      <c r="L11398"/>
      <c r="Q11398"/>
    </row>
    <row r="11399" spans="4:17" x14ac:dyDescent="0.35">
      <c r="D11399" s="7"/>
      <c r="L11399"/>
      <c r="Q11399"/>
    </row>
    <row r="11400" spans="4:17" x14ac:dyDescent="0.35">
      <c r="D11400" s="7"/>
      <c r="L11400"/>
      <c r="Q11400"/>
    </row>
    <row r="11401" spans="4:17" x14ac:dyDescent="0.35">
      <c r="D11401" s="7"/>
      <c r="L11401"/>
      <c r="Q11401"/>
    </row>
    <row r="11402" spans="4:17" x14ac:dyDescent="0.35">
      <c r="D11402" s="7"/>
      <c r="L11402"/>
      <c r="Q11402"/>
    </row>
    <row r="11403" spans="4:17" x14ac:dyDescent="0.35">
      <c r="D11403" s="7"/>
      <c r="L11403"/>
      <c r="Q11403"/>
    </row>
    <row r="11404" spans="4:17" x14ac:dyDescent="0.35">
      <c r="D11404" s="7"/>
      <c r="L11404"/>
      <c r="Q11404"/>
    </row>
    <row r="11405" spans="4:17" x14ac:dyDescent="0.35">
      <c r="D11405" s="7"/>
      <c r="L11405"/>
      <c r="Q11405"/>
    </row>
    <row r="11406" spans="4:17" x14ac:dyDescent="0.35">
      <c r="D11406" s="7"/>
      <c r="L11406"/>
      <c r="Q11406"/>
    </row>
    <row r="11407" spans="4:17" x14ac:dyDescent="0.35">
      <c r="D11407" s="7"/>
      <c r="L11407"/>
      <c r="Q11407"/>
    </row>
    <row r="11408" spans="4:17" x14ac:dyDescent="0.35">
      <c r="D11408" s="7"/>
      <c r="L11408"/>
      <c r="Q11408"/>
    </row>
    <row r="11409" spans="4:17" x14ac:dyDescent="0.35">
      <c r="D11409" s="7"/>
      <c r="L11409"/>
      <c r="Q11409"/>
    </row>
    <row r="11410" spans="4:17" x14ac:dyDescent="0.35">
      <c r="D11410" s="7"/>
      <c r="L11410"/>
      <c r="Q11410"/>
    </row>
    <row r="11411" spans="4:17" x14ac:dyDescent="0.35">
      <c r="D11411" s="7"/>
      <c r="L11411"/>
      <c r="Q11411"/>
    </row>
    <row r="11412" spans="4:17" x14ac:dyDescent="0.35">
      <c r="D11412" s="7"/>
      <c r="L11412"/>
      <c r="Q11412"/>
    </row>
    <row r="11413" spans="4:17" x14ac:dyDescent="0.35">
      <c r="D11413" s="7"/>
      <c r="L11413"/>
      <c r="Q11413"/>
    </row>
    <row r="11414" spans="4:17" x14ac:dyDescent="0.35">
      <c r="D11414" s="7"/>
      <c r="L11414"/>
      <c r="Q11414"/>
    </row>
    <row r="11415" spans="4:17" x14ac:dyDescent="0.35">
      <c r="D11415" s="7"/>
      <c r="L11415"/>
      <c r="Q11415"/>
    </row>
    <row r="11416" spans="4:17" x14ac:dyDescent="0.35">
      <c r="D11416" s="7"/>
      <c r="L11416"/>
      <c r="Q11416"/>
    </row>
    <row r="11417" spans="4:17" x14ac:dyDescent="0.35">
      <c r="D11417" s="7"/>
      <c r="L11417"/>
      <c r="Q11417"/>
    </row>
    <row r="11418" spans="4:17" x14ac:dyDescent="0.35">
      <c r="D11418" s="7"/>
      <c r="L11418"/>
      <c r="Q11418"/>
    </row>
    <row r="11419" spans="4:17" x14ac:dyDescent="0.35">
      <c r="D11419" s="7"/>
      <c r="L11419"/>
      <c r="Q11419"/>
    </row>
    <row r="11420" spans="4:17" x14ac:dyDescent="0.35">
      <c r="D11420" s="7"/>
      <c r="L11420"/>
      <c r="Q11420"/>
    </row>
    <row r="11421" spans="4:17" x14ac:dyDescent="0.35">
      <c r="D11421" s="7"/>
      <c r="L11421"/>
      <c r="Q11421"/>
    </row>
    <row r="11422" spans="4:17" x14ac:dyDescent="0.35">
      <c r="D11422" s="7"/>
      <c r="L11422"/>
      <c r="Q11422"/>
    </row>
    <row r="11423" spans="4:17" x14ac:dyDescent="0.35">
      <c r="D11423" s="7"/>
      <c r="L11423"/>
      <c r="Q11423"/>
    </row>
    <row r="11424" spans="4:17" x14ac:dyDescent="0.35">
      <c r="D11424" s="7"/>
      <c r="L11424"/>
      <c r="Q11424"/>
    </row>
    <row r="11425" spans="4:17" x14ac:dyDescent="0.35">
      <c r="D11425" s="7"/>
      <c r="L11425"/>
      <c r="Q11425"/>
    </row>
    <row r="11426" spans="4:17" x14ac:dyDescent="0.35">
      <c r="D11426" s="7"/>
      <c r="L11426"/>
      <c r="Q11426"/>
    </row>
    <row r="11427" spans="4:17" x14ac:dyDescent="0.35">
      <c r="D11427" s="7"/>
      <c r="L11427"/>
      <c r="Q11427"/>
    </row>
    <row r="11428" spans="4:17" x14ac:dyDescent="0.35">
      <c r="D11428" s="7"/>
      <c r="L11428"/>
      <c r="Q11428"/>
    </row>
    <row r="11429" spans="4:17" x14ac:dyDescent="0.35">
      <c r="D11429" s="7"/>
      <c r="L11429"/>
      <c r="Q11429"/>
    </row>
    <row r="11430" spans="4:17" x14ac:dyDescent="0.35">
      <c r="D11430" s="7"/>
      <c r="L11430"/>
      <c r="Q11430"/>
    </row>
    <row r="11431" spans="4:17" x14ac:dyDescent="0.35">
      <c r="D11431" s="7"/>
      <c r="L11431"/>
      <c r="Q11431"/>
    </row>
    <row r="11432" spans="4:17" x14ac:dyDescent="0.35">
      <c r="D11432" s="7"/>
      <c r="L11432"/>
      <c r="Q11432"/>
    </row>
    <row r="11433" spans="4:17" x14ac:dyDescent="0.35">
      <c r="D11433" s="7"/>
      <c r="L11433"/>
      <c r="Q11433"/>
    </row>
    <row r="11434" spans="4:17" x14ac:dyDescent="0.35">
      <c r="D11434" s="7"/>
      <c r="L11434"/>
      <c r="Q11434"/>
    </row>
    <row r="11435" spans="4:17" x14ac:dyDescent="0.35">
      <c r="D11435" s="7"/>
      <c r="L11435"/>
      <c r="Q11435"/>
    </row>
    <row r="11436" spans="4:17" x14ac:dyDescent="0.35">
      <c r="D11436" s="7"/>
      <c r="L11436"/>
      <c r="Q11436"/>
    </row>
    <row r="11437" spans="4:17" x14ac:dyDescent="0.35">
      <c r="D11437" s="7"/>
      <c r="L11437"/>
      <c r="Q11437"/>
    </row>
    <row r="11438" spans="4:17" x14ac:dyDescent="0.35">
      <c r="D11438" s="7"/>
      <c r="L11438"/>
      <c r="Q11438"/>
    </row>
    <row r="11439" spans="4:17" x14ac:dyDescent="0.35">
      <c r="D11439" s="7"/>
      <c r="L11439"/>
      <c r="Q11439"/>
    </row>
    <row r="11440" spans="4:17" x14ac:dyDescent="0.35">
      <c r="D11440" s="7"/>
      <c r="L11440"/>
      <c r="Q11440"/>
    </row>
    <row r="11441" spans="4:17" x14ac:dyDescent="0.35">
      <c r="D11441" s="7"/>
      <c r="L11441"/>
      <c r="Q11441"/>
    </row>
    <row r="11442" spans="4:17" x14ac:dyDescent="0.35">
      <c r="D11442" s="7"/>
      <c r="L11442"/>
      <c r="Q11442"/>
    </row>
    <row r="11443" spans="4:17" x14ac:dyDescent="0.35">
      <c r="D11443" s="7"/>
      <c r="L11443"/>
      <c r="Q11443"/>
    </row>
    <row r="11444" spans="4:17" x14ac:dyDescent="0.35">
      <c r="D11444" s="7"/>
      <c r="L11444"/>
      <c r="Q11444"/>
    </row>
    <row r="11445" spans="4:17" x14ac:dyDescent="0.35">
      <c r="D11445" s="7"/>
      <c r="L11445"/>
      <c r="Q11445"/>
    </row>
    <row r="11446" spans="4:17" x14ac:dyDescent="0.35">
      <c r="D11446" s="7"/>
      <c r="L11446"/>
      <c r="Q11446"/>
    </row>
    <row r="11447" spans="4:17" x14ac:dyDescent="0.35">
      <c r="D11447" s="7"/>
      <c r="L11447"/>
      <c r="Q11447"/>
    </row>
    <row r="11448" spans="4:17" x14ac:dyDescent="0.35">
      <c r="D11448" s="7"/>
      <c r="L11448"/>
      <c r="Q11448"/>
    </row>
    <row r="11449" spans="4:17" x14ac:dyDescent="0.35">
      <c r="D11449" s="7"/>
      <c r="L11449"/>
      <c r="Q11449"/>
    </row>
    <row r="11450" spans="4:17" x14ac:dyDescent="0.35">
      <c r="D11450" s="7"/>
      <c r="L11450"/>
      <c r="Q11450"/>
    </row>
    <row r="11451" spans="4:17" x14ac:dyDescent="0.35">
      <c r="D11451" s="7"/>
      <c r="L11451"/>
      <c r="Q11451"/>
    </row>
    <row r="11452" spans="4:17" x14ac:dyDescent="0.35">
      <c r="D11452" s="7"/>
      <c r="L11452"/>
      <c r="Q11452"/>
    </row>
    <row r="11453" spans="4:17" x14ac:dyDescent="0.35">
      <c r="D11453" s="7"/>
      <c r="L11453"/>
      <c r="Q11453"/>
    </row>
    <row r="11454" spans="4:17" x14ac:dyDescent="0.35">
      <c r="D11454" s="7"/>
      <c r="L11454"/>
      <c r="Q11454"/>
    </row>
    <row r="11455" spans="4:17" x14ac:dyDescent="0.35">
      <c r="D11455" s="7"/>
      <c r="L11455"/>
      <c r="Q11455"/>
    </row>
    <row r="11456" spans="4:17" x14ac:dyDescent="0.35">
      <c r="D11456" s="7"/>
      <c r="L11456"/>
      <c r="Q11456"/>
    </row>
    <row r="11457" spans="4:17" x14ac:dyDescent="0.35">
      <c r="D11457" s="7"/>
      <c r="L11457"/>
      <c r="Q11457"/>
    </row>
    <row r="11458" spans="4:17" x14ac:dyDescent="0.35">
      <c r="D11458" s="7"/>
      <c r="L11458"/>
      <c r="Q11458"/>
    </row>
    <row r="11459" spans="4:17" x14ac:dyDescent="0.35">
      <c r="D11459" s="7"/>
      <c r="L11459"/>
      <c r="Q11459"/>
    </row>
    <row r="11460" spans="4:17" x14ac:dyDescent="0.35">
      <c r="D11460" s="7"/>
      <c r="L11460"/>
      <c r="Q11460"/>
    </row>
    <row r="11461" spans="4:17" x14ac:dyDescent="0.35">
      <c r="D11461" s="7"/>
      <c r="L11461"/>
      <c r="Q11461"/>
    </row>
    <row r="11462" spans="4:17" x14ac:dyDescent="0.35">
      <c r="D11462" s="7"/>
      <c r="L11462"/>
      <c r="Q11462"/>
    </row>
    <row r="11463" spans="4:17" x14ac:dyDescent="0.35">
      <c r="D11463" s="7"/>
      <c r="L11463"/>
      <c r="Q11463"/>
    </row>
    <row r="11464" spans="4:17" x14ac:dyDescent="0.35">
      <c r="D11464" s="7"/>
      <c r="L11464"/>
      <c r="Q11464"/>
    </row>
    <row r="11465" spans="4:17" x14ac:dyDescent="0.35">
      <c r="D11465" s="7"/>
      <c r="L11465"/>
      <c r="Q11465"/>
    </row>
    <row r="11466" spans="4:17" x14ac:dyDescent="0.35">
      <c r="D11466" s="7"/>
      <c r="L11466"/>
      <c r="Q11466"/>
    </row>
    <row r="11467" spans="4:17" x14ac:dyDescent="0.35">
      <c r="D11467" s="7"/>
      <c r="L11467"/>
      <c r="Q11467"/>
    </row>
    <row r="11468" spans="4:17" x14ac:dyDescent="0.35">
      <c r="D11468" s="7"/>
      <c r="L11468"/>
      <c r="Q11468"/>
    </row>
    <row r="11469" spans="4:17" x14ac:dyDescent="0.35">
      <c r="D11469" s="7"/>
      <c r="L11469"/>
      <c r="Q11469"/>
    </row>
    <row r="11470" spans="4:17" x14ac:dyDescent="0.35">
      <c r="D11470" s="7"/>
      <c r="L11470"/>
      <c r="Q11470"/>
    </row>
    <row r="11471" spans="4:17" x14ac:dyDescent="0.35">
      <c r="D11471" s="7"/>
      <c r="L11471"/>
      <c r="Q11471"/>
    </row>
    <row r="11472" spans="4:17" x14ac:dyDescent="0.35">
      <c r="D11472" s="7"/>
      <c r="L11472"/>
      <c r="Q11472"/>
    </row>
    <row r="11473" spans="4:17" x14ac:dyDescent="0.35">
      <c r="D11473" s="7"/>
      <c r="L11473"/>
      <c r="Q11473"/>
    </row>
    <row r="11474" spans="4:17" x14ac:dyDescent="0.35">
      <c r="D11474" s="7"/>
      <c r="L11474"/>
      <c r="Q11474"/>
    </row>
    <row r="11475" spans="4:17" x14ac:dyDescent="0.35">
      <c r="D11475" s="7"/>
      <c r="L11475"/>
      <c r="Q11475"/>
    </row>
    <row r="11476" spans="4:17" x14ac:dyDescent="0.35">
      <c r="D11476" s="7"/>
      <c r="L11476"/>
      <c r="Q11476"/>
    </row>
    <row r="11477" spans="4:17" x14ac:dyDescent="0.35">
      <c r="D11477" s="7"/>
      <c r="L11477"/>
      <c r="Q11477"/>
    </row>
    <row r="11478" spans="4:17" x14ac:dyDescent="0.35">
      <c r="D11478" s="7"/>
      <c r="L11478"/>
      <c r="Q11478"/>
    </row>
    <row r="11479" spans="4:17" x14ac:dyDescent="0.35">
      <c r="D11479" s="7"/>
      <c r="L11479"/>
      <c r="Q11479"/>
    </row>
    <row r="11480" spans="4:17" x14ac:dyDescent="0.35">
      <c r="D11480" s="7"/>
      <c r="L11480"/>
      <c r="Q11480"/>
    </row>
    <row r="11481" spans="4:17" x14ac:dyDescent="0.35">
      <c r="D11481" s="7"/>
      <c r="L11481"/>
      <c r="Q11481"/>
    </row>
    <row r="11482" spans="4:17" x14ac:dyDescent="0.35">
      <c r="D11482" s="7"/>
      <c r="L11482"/>
      <c r="Q11482"/>
    </row>
    <row r="11483" spans="4:17" x14ac:dyDescent="0.35">
      <c r="D11483" s="7"/>
      <c r="L11483"/>
      <c r="Q11483"/>
    </row>
    <row r="11484" spans="4:17" x14ac:dyDescent="0.35">
      <c r="D11484" s="7"/>
      <c r="L11484"/>
      <c r="Q11484"/>
    </row>
    <row r="11485" spans="4:17" x14ac:dyDescent="0.35">
      <c r="D11485" s="7"/>
      <c r="L11485"/>
      <c r="Q11485"/>
    </row>
    <row r="11486" spans="4:17" x14ac:dyDescent="0.35">
      <c r="D11486" s="7"/>
      <c r="L11486"/>
      <c r="Q11486"/>
    </row>
    <row r="11487" spans="4:17" x14ac:dyDescent="0.35">
      <c r="D11487" s="7"/>
      <c r="L11487"/>
      <c r="Q11487"/>
    </row>
    <row r="11488" spans="4:17" x14ac:dyDescent="0.35">
      <c r="D11488" s="7"/>
      <c r="L11488"/>
      <c r="Q11488"/>
    </row>
    <row r="11489" spans="4:17" x14ac:dyDescent="0.35">
      <c r="D11489" s="7"/>
      <c r="L11489"/>
      <c r="Q11489"/>
    </row>
    <row r="11490" spans="4:17" x14ac:dyDescent="0.35">
      <c r="D11490" s="7"/>
      <c r="L11490"/>
      <c r="Q11490"/>
    </row>
    <row r="11491" spans="4:17" x14ac:dyDescent="0.35">
      <c r="D11491" s="7"/>
      <c r="L11491"/>
      <c r="Q11491"/>
    </row>
    <row r="11492" spans="4:17" x14ac:dyDescent="0.35">
      <c r="D11492" s="7"/>
      <c r="L11492"/>
      <c r="Q11492"/>
    </row>
    <row r="11493" spans="4:17" x14ac:dyDescent="0.35">
      <c r="D11493" s="7"/>
      <c r="L11493"/>
      <c r="Q11493"/>
    </row>
    <row r="11494" spans="4:17" x14ac:dyDescent="0.35">
      <c r="D11494" s="7"/>
      <c r="L11494"/>
      <c r="Q11494"/>
    </row>
    <row r="11495" spans="4:17" x14ac:dyDescent="0.35">
      <c r="D11495" s="7"/>
      <c r="L11495"/>
      <c r="Q11495"/>
    </row>
    <row r="11496" spans="4:17" x14ac:dyDescent="0.35">
      <c r="D11496" s="7"/>
      <c r="L11496"/>
      <c r="Q11496"/>
    </row>
    <row r="11497" spans="4:17" x14ac:dyDescent="0.35">
      <c r="D11497" s="7"/>
      <c r="L11497"/>
      <c r="Q11497"/>
    </row>
    <row r="11498" spans="4:17" x14ac:dyDescent="0.35">
      <c r="D11498" s="7"/>
      <c r="L11498"/>
      <c r="Q11498"/>
    </row>
    <row r="11499" spans="4:17" x14ac:dyDescent="0.35">
      <c r="D11499" s="7"/>
      <c r="L11499"/>
      <c r="Q11499"/>
    </row>
    <row r="11500" spans="4:17" x14ac:dyDescent="0.35">
      <c r="D11500" s="7"/>
      <c r="L11500"/>
      <c r="Q11500"/>
    </row>
    <row r="11501" spans="4:17" x14ac:dyDescent="0.35">
      <c r="D11501" s="7"/>
      <c r="L11501"/>
      <c r="Q11501"/>
    </row>
    <row r="11502" spans="4:17" x14ac:dyDescent="0.35">
      <c r="D11502" s="7"/>
      <c r="L11502"/>
      <c r="Q11502"/>
    </row>
    <row r="11503" spans="4:17" x14ac:dyDescent="0.35">
      <c r="D11503" s="7"/>
      <c r="L11503"/>
      <c r="Q11503"/>
    </row>
    <row r="11504" spans="4:17" x14ac:dyDescent="0.35">
      <c r="D11504" s="7"/>
      <c r="L11504"/>
      <c r="Q11504"/>
    </row>
    <row r="11505" spans="4:17" x14ac:dyDescent="0.35">
      <c r="D11505" s="7"/>
      <c r="L11505"/>
      <c r="Q11505"/>
    </row>
    <row r="11506" spans="4:17" x14ac:dyDescent="0.35">
      <c r="D11506" s="7"/>
      <c r="L11506"/>
      <c r="Q11506"/>
    </row>
    <row r="11507" spans="4:17" x14ac:dyDescent="0.35">
      <c r="D11507" s="7"/>
      <c r="L11507"/>
      <c r="Q11507"/>
    </row>
    <row r="11508" spans="4:17" x14ac:dyDescent="0.35">
      <c r="D11508" s="7"/>
      <c r="L11508"/>
      <c r="Q11508"/>
    </row>
    <row r="11509" spans="4:17" x14ac:dyDescent="0.35">
      <c r="D11509" s="7"/>
      <c r="L11509"/>
      <c r="Q11509"/>
    </row>
    <row r="11510" spans="4:17" x14ac:dyDescent="0.35">
      <c r="D11510" s="7"/>
      <c r="L11510"/>
      <c r="Q11510"/>
    </row>
    <row r="11511" spans="4:17" x14ac:dyDescent="0.35">
      <c r="D11511" s="7"/>
      <c r="L11511"/>
      <c r="Q11511"/>
    </row>
    <row r="11512" spans="4:17" x14ac:dyDescent="0.35">
      <c r="D11512" s="7"/>
      <c r="L11512"/>
      <c r="Q11512"/>
    </row>
    <row r="11513" spans="4:17" x14ac:dyDescent="0.35">
      <c r="D11513" s="7"/>
      <c r="L11513"/>
      <c r="Q11513"/>
    </row>
    <row r="11514" spans="4:17" x14ac:dyDescent="0.35">
      <c r="D11514" s="7"/>
      <c r="L11514"/>
      <c r="Q11514"/>
    </row>
    <row r="11515" spans="4:17" x14ac:dyDescent="0.35">
      <c r="D11515" s="7"/>
      <c r="L11515"/>
      <c r="Q11515"/>
    </row>
    <row r="11516" spans="4:17" x14ac:dyDescent="0.35">
      <c r="D11516" s="7"/>
      <c r="L11516"/>
      <c r="Q11516"/>
    </row>
    <row r="11517" spans="4:17" x14ac:dyDescent="0.35">
      <c r="D11517" s="7"/>
      <c r="L11517"/>
      <c r="Q11517"/>
    </row>
    <row r="11518" spans="4:17" x14ac:dyDescent="0.35">
      <c r="D11518" s="7"/>
      <c r="L11518"/>
      <c r="Q11518"/>
    </row>
    <row r="11519" spans="4:17" x14ac:dyDescent="0.35">
      <c r="D11519" s="7"/>
      <c r="L11519"/>
      <c r="Q11519"/>
    </row>
    <row r="11520" spans="4:17" x14ac:dyDescent="0.35">
      <c r="D11520" s="7"/>
      <c r="L11520"/>
      <c r="Q11520"/>
    </row>
    <row r="11521" spans="4:17" x14ac:dyDescent="0.35">
      <c r="D11521" s="7"/>
      <c r="L11521"/>
      <c r="Q11521"/>
    </row>
    <row r="11522" spans="4:17" x14ac:dyDescent="0.35">
      <c r="D11522" s="7"/>
      <c r="L11522"/>
      <c r="Q11522"/>
    </row>
    <row r="11523" spans="4:17" x14ac:dyDescent="0.35">
      <c r="D11523" s="7"/>
      <c r="L11523"/>
      <c r="Q11523"/>
    </row>
    <row r="11524" spans="4:17" x14ac:dyDescent="0.35">
      <c r="D11524" s="7"/>
      <c r="L11524"/>
      <c r="Q11524"/>
    </row>
    <row r="11525" spans="4:17" x14ac:dyDescent="0.35">
      <c r="D11525" s="7"/>
      <c r="L11525"/>
      <c r="Q11525"/>
    </row>
    <row r="11526" spans="4:17" x14ac:dyDescent="0.35">
      <c r="D11526" s="7"/>
      <c r="L11526"/>
      <c r="Q11526"/>
    </row>
    <row r="11527" spans="4:17" x14ac:dyDescent="0.35">
      <c r="D11527" s="7"/>
      <c r="L11527"/>
      <c r="Q11527"/>
    </row>
    <row r="11528" spans="4:17" x14ac:dyDescent="0.35">
      <c r="D11528" s="7"/>
      <c r="L11528"/>
      <c r="Q11528"/>
    </row>
    <row r="11529" spans="4:17" x14ac:dyDescent="0.35">
      <c r="D11529" s="7"/>
      <c r="L11529"/>
      <c r="Q11529"/>
    </row>
    <row r="11530" spans="4:17" x14ac:dyDescent="0.35">
      <c r="D11530" s="7"/>
      <c r="L11530"/>
      <c r="Q11530"/>
    </row>
    <row r="11531" spans="4:17" x14ac:dyDescent="0.35">
      <c r="D11531" s="7"/>
      <c r="L11531"/>
      <c r="Q11531"/>
    </row>
    <row r="11532" spans="4:17" x14ac:dyDescent="0.35">
      <c r="D11532" s="7"/>
      <c r="L11532"/>
      <c r="Q11532"/>
    </row>
    <row r="11533" spans="4:17" x14ac:dyDescent="0.35">
      <c r="D11533" s="7"/>
      <c r="L11533"/>
      <c r="Q11533"/>
    </row>
    <row r="11534" spans="4:17" x14ac:dyDescent="0.35">
      <c r="D11534" s="7"/>
      <c r="L11534"/>
      <c r="Q11534"/>
    </row>
    <row r="11535" spans="4:17" x14ac:dyDescent="0.35">
      <c r="D11535" s="7"/>
      <c r="L11535"/>
      <c r="Q11535"/>
    </row>
    <row r="11536" spans="4:17" x14ac:dyDescent="0.35">
      <c r="D11536" s="7"/>
      <c r="L11536"/>
      <c r="Q11536"/>
    </row>
    <row r="11537" spans="4:17" x14ac:dyDescent="0.35">
      <c r="D11537" s="7"/>
      <c r="L11537"/>
      <c r="Q11537"/>
    </row>
    <row r="11538" spans="4:17" x14ac:dyDescent="0.35">
      <c r="D11538" s="7"/>
      <c r="L11538"/>
      <c r="Q11538"/>
    </row>
    <row r="11539" spans="4:17" x14ac:dyDescent="0.35">
      <c r="D11539" s="7"/>
      <c r="L11539"/>
      <c r="Q11539"/>
    </row>
    <row r="11540" spans="4:17" x14ac:dyDescent="0.35">
      <c r="D11540" s="7"/>
      <c r="L11540"/>
      <c r="Q11540"/>
    </row>
    <row r="11541" spans="4:17" x14ac:dyDescent="0.35">
      <c r="D11541" s="7"/>
      <c r="L11541"/>
      <c r="Q11541"/>
    </row>
    <row r="11542" spans="4:17" x14ac:dyDescent="0.35">
      <c r="D11542" s="7"/>
      <c r="L11542"/>
      <c r="Q11542"/>
    </row>
    <row r="11543" spans="4:17" x14ac:dyDescent="0.35">
      <c r="D11543" s="7"/>
      <c r="L11543"/>
      <c r="Q11543"/>
    </row>
    <row r="11544" spans="4:17" x14ac:dyDescent="0.35">
      <c r="D11544" s="7"/>
      <c r="L11544"/>
      <c r="Q11544"/>
    </row>
    <row r="11545" spans="4:17" x14ac:dyDescent="0.35">
      <c r="D11545" s="7"/>
      <c r="L11545"/>
      <c r="Q11545"/>
    </row>
    <row r="11546" spans="4:17" x14ac:dyDescent="0.35">
      <c r="D11546" s="7"/>
      <c r="L11546"/>
      <c r="Q11546"/>
    </row>
    <row r="11547" spans="4:17" x14ac:dyDescent="0.35">
      <c r="D11547" s="7"/>
      <c r="L11547"/>
      <c r="Q11547"/>
    </row>
    <row r="11548" spans="4:17" x14ac:dyDescent="0.35">
      <c r="D11548" s="7"/>
      <c r="L11548"/>
      <c r="Q11548"/>
    </row>
    <row r="11549" spans="4:17" x14ac:dyDescent="0.35">
      <c r="D11549" s="7"/>
      <c r="L11549"/>
      <c r="Q11549"/>
    </row>
    <row r="11550" spans="4:17" x14ac:dyDescent="0.35">
      <c r="D11550" s="7"/>
      <c r="L11550"/>
      <c r="Q11550"/>
    </row>
    <row r="11551" spans="4:17" x14ac:dyDescent="0.35">
      <c r="D11551" s="7"/>
      <c r="L11551"/>
      <c r="Q11551"/>
    </row>
    <row r="11552" spans="4:17" x14ac:dyDescent="0.35">
      <c r="D11552" s="7"/>
      <c r="L11552"/>
      <c r="Q11552"/>
    </row>
    <row r="11553" spans="4:17" x14ac:dyDescent="0.35">
      <c r="D11553" s="7"/>
      <c r="L11553"/>
      <c r="Q11553"/>
    </row>
    <row r="11554" spans="4:17" x14ac:dyDescent="0.35">
      <c r="D11554" s="7"/>
      <c r="L11554"/>
      <c r="Q11554"/>
    </row>
    <row r="11555" spans="4:17" x14ac:dyDescent="0.35">
      <c r="D11555" s="7"/>
      <c r="L11555"/>
      <c r="Q11555"/>
    </row>
    <row r="11556" spans="4:17" x14ac:dyDescent="0.35">
      <c r="D11556" s="7"/>
      <c r="L11556"/>
      <c r="Q11556"/>
    </row>
    <row r="11557" spans="4:17" x14ac:dyDescent="0.35">
      <c r="D11557" s="7"/>
      <c r="L11557"/>
      <c r="Q11557"/>
    </row>
    <row r="11558" spans="4:17" x14ac:dyDescent="0.35">
      <c r="D11558" s="7"/>
      <c r="L11558"/>
      <c r="Q11558"/>
    </row>
    <row r="11559" spans="4:17" x14ac:dyDescent="0.35">
      <c r="D11559" s="7"/>
      <c r="L11559"/>
      <c r="Q11559"/>
    </row>
    <row r="11560" spans="4:17" x14ac:dyDescent="0.35">
      <c r="D11560" s="7"/>
      <c r="L11560"/>
      <c r="Q11560"/>
    </row>
    <row r="11561" spans="4:17" x14ac:dyDescent="0.35">
      <c r="D11561" s="7"/>
      <c r="L11561"/>
      <c r="Q11561"/>
    </row>
    <row r="11562" spans="4:17" x14ac:dyDescent="0.35">
      <c r="D11562" s="7"/>
      <c r="L11562"/>
      <c r="Q11562"/>
    </row>
    <row r="11563" spans="4:17" x14ac:dyDescent="0.35">
      <c r="D11563" s="7"/>
      <c r="L11563"/>
      <c r="Q11563"/>
    </row>
    <row r="11564" spans="4:17" x14ac:dyDescent="0.35">
      <c r="D11564" s="7"/>
      <c r="L11564"/>
      <c r="Q11564"/>
    </row>
    <row r="11565" spans="4:17" x14ac:dyDescent="0.35">
      <c r="D11565" s="7"/>
      <c r="L11565"/>
      <c r="Q11565"/>
    </row>
    <row r="11566" spans="4:17" x14ac:dyDescent="0.35">
      <c r="D11566" s="7"/>
      <c r="L11566"/>
      <c r="Q11566"/>
    </row>
    <row r="11567" spans="4:17" x14ac:dyDescent="0.35">
      <c r="D11567" s="7"/>
      <c r="L11567"/>
      <c r="Q11567"/>
    </row>
    <row r="11568" spans="4:17" x14ac:dyDescent="0.35">
      <c r="D11568" s="7"/>
      <c r="L11568"/>
      <c r="Q11568"/>
    </row>
    <row r="11569" spans="4:17" x14ac:dyDescent="0.35">
      <c r="D11569" s="7"/>
      <c r="L11569"/>
      <c r="Q11569"/>
    </row>
    <row r="11570" spans="4:17" x14ac:dyDescent="0.35">
      <c r="D11570" s="7"/>
      <c r="L11570"/>
      <c r="Q11570"/>
    </row>
    <row r="11571" spans="4:17" x14ac:dyDescent="0.35">
      <c r="D11571" s="7"/>
      <c r="L11571"/>
      <c r="Q11571"/>
    </row>
    <row r="11572" spans="4:17" x14ac:dyDescent="0.35">
      <c r="D11572" s="7"/>
      <c r="L11572"/>
      <c r="Q11572"/>
    </row>
    <row r="11573" spans="4:17" x14ac:dyDescent="0.35">
      <c r="D11573" s="7"/>
      <c r="L11573"/>
      <c r="Q11573"/>
    </row>
    <row r="11574" spans="4:17" x14ac:dyDescent="0.35">
      <c r="D11574" s="7"/>
      <c r="L11574"/>
      <c r="Q11574"/>
    </row>
    <row r="11575" spans="4:17" x14ac:dyDescent="0.35">
      <c r="D11575" s="7"/>
      <c r="L11575"/>
      <c r="Q11575"/>
    </row>
    <row r="11576" spans="4:17" x14ac:dyDescent="0.35">
      <c r="D11576" s="7"/>
      <c r="L11576"/>
      <c r="Q11576"/>
    </row>
    <row r="11577" spans="4:17" x14ac:dyDescent="0.35">
      <c r="D11577" s="7"/>
      <c r="L11577"/>
      <c r="Q11577"/>
    </row>
    <row r="11578" spans="4:17" x14ac:dyDescent="0.35">
      <c r="D11578" s="7"/>
      <c r="L11578"/>
      <c r="Q11578"/>
    </row>
    <row r="11579" spans="4:17" x14ac:dyDescent="0.35">
      <c r="D11579" s="7"/>
      <c r="L11579"/>
      <c r="Q11579"/>
    </row>
    <row r="11580" spans="4:17" x14ac:dyDescent="0.35">
      <c r="D11580" s="7"/>
      <c r="L11580"/>
      <c r="Q11580"/>
    </row>
    <row r="11581" spans="4:17" x14ac:dyDescent="0.35">
      <c r="D11581" s="7"/>
      <c r="L11581"/>
      <c r="Q11581"/>
    </row>
    <row r="11582" spans="4:17" x14ac:dyDescent="0.35">
      <c r="D11582" s="7"/>
      <c r="L11582"/>
      <c r="Q11582"/>
    </row>
    <row r="11583" spans="4:17" x14ac:dyDescent="0.35">
      <c r="D11583" s="7"/>
      <c r="L11583"/>
      <c r="Q11583"/>
    </row>
    <row r="11584" spans="4:17" x14ac:dyDescent="0.35">
      <c r="D11584" s="7"/>
      <c r="L11584"/>
      <c r="Q11584"/>
    </row>
    <row r="11585" spans="4:17" x14ac:dyDescent="0.35">
      <c r="D11585" s="7"/>
      <c r="L11585"/>
      <c r="Q11585"/>
    </row>
    <row r="11586" spans="4:17" x14ac:dyDescent="0.35">
      <c r="D11586" s="7"/>
      <c r="L11586"/>
      <c r="Q11586"/>
    </row>
    <row r="11587" spans="4:17" x14ac:dyDescent="0.35">
      <c r="D11587" s="7"/>
      <c r="L11587"/>
      <c r="Q11587"/>
    </row>
    <row r="11588" spans="4:17" x14ac:dyDescent="0.35">
      <c r="D11588" s="7"/>
      <c r="L11588"/>
      <c r="Q11588"/>
    </row>
    <row r="11589" spans="4:17" x14ac:dyDescent="0.35">
      <c r="D11589" s="7"/>
      <c r="L11589"/>
      <c r="Q11589"/>
    </row>
    <row r="11590" spans="4:17" x14ac:dyDescent="0.35">
      <c r="D11590" s="7"/>
      <c r="L11590"/>
      <c r="Q11590"/>
    </row>
    <row r="11591" spans="4:17" x14ac:dyDescent="0.35">
      <c r="D11591" s="7"/>
      <c r="L11591"/>
      <c r="Q11591"/>
    </row>
    <row r="11592" spans="4:17" x14ac:dyDescent="0.35">
      <c r="D11592" s="7"/>
      <c r="L11592"/>
      <c r="Q11592"/>
    </row>
    <row r="11593" spans="4:17" x14ac:dyDescent="0.35">
      <c r="D11593" s="7"/>
      <c r="L11593"/>
      <c r="Q11593"/>
    </row>
    <row r="11594" spans="4:17" x14ac:dyDescent="0.35">
      <c r="D11594" s="7"/>
      <c r="L11594"/>
      <c r="Q11594"/>
    </row>
    <row r="11595" spans="4:17" x14ac:dyDescent="0.35">
      <c r="D11595" s="7"/>
      <c r="L11595"/>
      <c r="Q11595"/>
    </row>
    <row r="11596" spans="4:17" x14ac:dyDescent="0.35">
      <c r="D11596" s="7"/>
      <c r="L11596"/>
      <c r="Q11596"/>
    </row>
    <row r="11597" spans="4:17" x14ac:dyDescent="0.35">
      <c r="D11597" s="7"/>
      <c r="L11597"/>
      <c r="Q11597"/>
    </row>
    <row r="11598" spans="4:17" x14ac:dyDescent="0.35">
      <c r="D11598" s="7"/>
      <c r="L11598"/>
      <c r="Q11598"/>
    </row>
    <row r="11599" spans="4:17" x14ac:dyDescent="0.35">
      <c r="D11599" s="7"/>
      <c r="L11599"/>
      <c r="Q11599"/>
    </row>
    <row r="11600" spans="4:17" x14ac:dyDescent="0.35">
      <c r="D11600" s="7"/>
      <c r="L11600"/>
      <c r="Q11600"/>
    </row>
    <row r="11601" spans="4:17" x14ac:dyDescent="0.35">
      <c r="D11601" s="7"/>
      <c r="L11601"/>
      <c r="Q11601"/>
    </row>
    <row r="11602" spans="4:17" x14ac:dyDescent="0.35">
      <c r="D11602" s="7"/>
      <c r="L11602"/>
      <c r="Q11602"/>
    </row>
    <row r="11603" spans="4:17" x14ac:dyDescent="0.35">
      <c r="D11603" s="7"/>
      <c r="L11603"/>
      <c r="Q11603"/>
    </row>
    <row r="11604" spans="4:17" x14ac:dyDescent="0.35">
      <c r="D11604" s="7"/>
      <c r="L11604"/>
      <c r="Q11604"/>
    </row>
    <row r="11605" spans="4:17" x14ac:dyDescent="0.35">
      <c r="D11605" s="7"/>
      <c r="L11605"/>
      <c r="Q11605"/>
    </row>
    <row r="11606" spans="4:17" x14ac:dyDescent="0.35">
      <c r="D11606" s="7"/>
      <c r="L11606"/>
      <c r="Q11606"/>
    </row>
    <row r="11607" spans="4:17" x14ac:dyDescent="0.35">
      <c r="D11607" s="7"/>
      <c r="L11607"/>
      <c r="Q11607"/>
    </row>
    <row r="11608" spans="4:17" x14ac:dyDescent="0.35">
      <c r="D11608" s="7"/>
      <c r="L11608"/>
      <c r="Q11608"/>
    </row>
    <row r="11609" spans="4:17" x14ac:dyDescent="0.35">
      <c r="D11609" s="7"/>
      <c r="L11609"/>
      <c r="Q11609"/>
    </row>
    <row r="11610" spans="4:17" x14ac:dyDescent="0.35">
      <c r="D11610" s="7"/>
      <c r="L11610"/>
      <c r="Q11610"/>
    </row>
    <row r="11611" spans="4:17" x14ac:dyDescent="0.35">
      <c r="D11611" s="7"/>
      <c r="L11611"/>
      <c r="Q11611"/>
    </row>
    <row r="11612" spans="4:17" x14ac:dyDescent="0.35">
      <c r="D11612" s="7"/>
      <c r="L11612"/>
      <c r="Q11612"/>
    </row>
    <row r="11613" spans="4:17" x14ac:dyDescent="0.35">
      <c r="D11613" s="7"/>
      <c r="L11613"/>
      <c r="Q11613"/>
    </row>
    <row r="11614" spans="4:17" x14ac:dyDescent="0.35">
      <c r="D11614" s="7"/>
      <c r="L11614"/>
      <c r="Q11614"/>
    </row>
    <row r="11615" spans="4:17" x14ac:dyDescent="0.35">
      <c r="D11615" s="7"/>
      <c r="L11615"/>
      <c r="Q11615"/>
    </row>
    <row r="11616" spans="4:17" x14ac:dyDescent="0.35">
      <c r="D11616" s="7"/>
      <c r="L11616"/>
      <c r="Q11616"/>
    </row>
    <row r="11617" spans="4:17" x14ac:dyDescent="0.35">
      <c r="D11617" s="7"/>
      <c r="L11617"/>
      <c r="Q11617"/>
    </row>
    <row r="11618" spans="4:17" x14ac:dyDescent="0.35">
      <c r="D11618" s="7"/>
      <c r="L11618"/>
      <c r="Q11618"/>
    </row>
    <row r="11619" spans="4:17" x14ac:dyDescent="0.35">
      <c r="D11619" s="7"/>
      <c r="L11619"/>
      <c r="Q11619"/>
    </row>
    <row r="11620" spans="4:17" x14ac:dyDescent="0.35">
      <c r="D11620" s="7"/>
      <c r="L11620"/>
      <c r="Q11620"/>
    </row>
    <row r="11621" spans="4:17" x14ac:dyDescent="0.35">
      <c r="D11621" s="7"/>
      <c r="L11621"/>
      <c r="Q11621"/>
    </row>
    <row r="11622" spans="4:17" x14ac:dyDescent="0.35">
      <c r="D11622" s="7"/>
      <c r="L11622"/>
      <c r="Q11622"/>
    </row>
    <row r="11623" spans="4:17" x14ac:dyDescent="0.35">
      <c r="D11623" s="7"/>
      <c r="L11623"/>
      <c r="Q11623"/>
    </row>
    <row r="11624" spans="4:17" x14ac:dyDescent="0.35">
      <c r="D11624" s="7"/>
      <c r="L11624"/>
      <c r="Q11624"/>
    </row>
    <row r="11625" spans="4:17" x14ac:dyDescent="0.35">
      <c r="D11625" s="7"/>
      <c r="L11625"/>
      <c r="Q11625"/>
    </row>
    <row r="11626" spans="4:17" x14ac:dyDescent="0.35">
      <c r="D11626" s="7"/>
      <c r="L11626"/>
      <c r="Q11626"/>
    </row>
    <row r="11627" spans="4:17" x14ac:dyDescent="0.35">
      <c r="D11627" s="7"/>
      <c r="L11627"/>
      <c r="Q11627"/>
    </row>
    <row r="11628" spans="4:17" x14ac:dyDescent="0.35">
      <c r="D11628" s="7"/>
      <c r="L11628"/>
      <c r="Q11628"/>
    </row>
    <row r="11629" spans="4:17" x14ac:dyDescent="0.35">
      <c r="D11629" s="7"/>
      <c r="L11629"/>
      <c r="Q11629"/>
    </row>
    <row r="11630" spans="4:17" x14ac:dyDescent="0.35">
      <c r="D11630" s="7"/>
      <c r="L11630"/>
      <c r="Q11630"/>
    </row>
    <row r="11631" spans="4:17" x14ac:dyDescent="0.35">
      <c r="D11631" s="7"/>
      <c r="L11631"/>
      <c r="Q11631"/>
    </row>
    <row r="11632" spans="4:17" x14ac:dyDescent="0.35">
      <c r="D11632" s="7"/>
      <c r="L11632"/>
      <c r="Q11632"/>
    </row>
    <row r="11633" spans="4:17" x14ac:dyDescent="0.35">
      <c r="D11633" s="7"/>
      <c r="L11633"/>
      <c r="Q11633"/>
    </row>
    <row r="11634" spans="4:17" x14ac:dyDescent="0.35">
      <c r="D11634" s="7"/>
      <c r="L11634"/>
      <c r="Q11634"/>
    </row>
    <row r="11635" spans="4:17" x14ac:dyDescent="0.35">
      <c r="D11635" s="7"/>
      <c r="L11635"/>
      <c r="Q11635"/>
    </row>
    <row r="11636" spans="4:17" x14ac:dyDescent="0.35">
      <c r="D11636" s="7"/>
      <c r="L11636"/>
      <c r="Q11636"/>
    </row>
    <row r="11637" spans="4:17" x14ac:dyDescent="0.35">
      <c r="D11637" s="7"/>
      <c r="L11637"/>
      <c r="Q11637"/>
    </row>
    <row r="11638" spans="4:17" x14ac:dyDescent="0.35">
      <c r="D11638" s="7"/>
      <c r="L11638"/>
      <c r="Q11638"/>
    </row>
    <row r="11639" spans="4:17" x14ac:dyDescent="0.35">
      <c r="D11639" s="7"/>
      <c r="L11639"/>
      <c r="Q11639"/>
    </row>
    <row r="11640" spans="4:17" x14ac:dyDescent="0.35">
      <c r="D11640" s="7"/>
      <c r="L11640"/>
      <c r="Q11640"/>
    </row>
    <row r="11641" spans="4:17" x14ac:dyDescent="0.35">
      <c r="D11641" s="7"/>
      <c r="L11641"/>
      <c r="Q11641"/>
    </row>
    <row r="11642" spans="4:17" x14ac:dyDescent="0.35">
      <c r="D11642" s="7"/>
      <c r="L11642"/>
      <c r="Q11642"/>
    </row>
    <row r="11643" spans="4:17" x14ac:dyDescent="0.35">
      <c r="D11643" s="7"/>
      <c r="L11643"/>
      <c r="Q11643"/>
    </row>
    <row r="11644" spans="4:17" x14ac:dyDescent="0.35">
      <c r="D11644" s="7"/>
      <c r="L11644"/>
      <c r="Q11644"/>
    </row>
    <row r="11645" spans="4:17" x14ac:dyDescent="0.35">
      <c r="D11645" s="7"/>
      <c r="L11645"/>
      <c r="Q11645"/>
    </row>
    <row r="11646" spans="4:17" x14ac:dyDescent="0.35">
      <c r="D11646" s="7"/>
      <c r="L11646"/>
      <c r="Q11646"/>
    </row>
    <row r="11647" spans="4:17" x14ac:dyDescent="0.35">
      <c r="D11647" s="7"/>
      <c r="L11647"/>
      <c r="Q11647"/>
    </row>
    <row r="11648" spans="4:17" x14ac:dyDescent="0.35">
      <c r="D11648" s="7"/>
      <c r="L11648"/>
      <c r="Q11648"/>
    </row>
    <row r="11649" spans="4:17" x14ac:dyDescent="0.35">
      <c r="D11649" s="7"/>
      <c r="L11649"/>
      <c r="Q11649"/>
    </row>
    <row r="11650" spans="4:17" x14ac:dyDescent="0.35">
      <c r="D11650" s="7"/>
      <c r="L11650"/>
      <c r="Q11650"/>
    </row>
    <row r="11651" spans="4:17" x14ac:dyDescent="0.35">
      <c r="D11651" s="7"/>
      <c r="L11651"/>
      <c r="Q11651"/>
    </row>
    <row r="11652" spans="4:17" x14ac:dyDescent="0.35">
      <c r="D11652" s="7"/>
      <c r="L11652"/>
      <c r="Q11652"/>
    </row>
    <row r="11653" spans="4:17" x14ac:dyDescent="0.35">
      <c r="D11653" s="7"/>
      <c r="L11653"/>
      <c r="Q11653"/>
    </row>
    <row r="11654" spans="4:17" x14ac:dyDescent="0.35">
      <c r="D11654" s="7"/>
      <c r="L11654"/>
      <c r="Q11654"/>
    </row>
    <row r="11655" spans="4:17" x14ac:dyDescent="0.35">
      <c r="D11655" s="7"/>
      <c r="L11655"/>
      <c r="Q11655"/>
    </row>
    <row r="11656" spans="4:17" x14ac:dyDescent="0.35">
      <c r="D11656" s="7"/>
      <c r="L11656"/>
      <c r="Q11656"/>
    </row>
    <row r="11657" spans="4:17" x14ac:dyDescent="0.35">
      <c r="D11657" s="7"/>
      <c r="L11657"/>
      <c r="Q11657"/>
    </row>
    <row r="11658" spans="4:17" x14ac:dyDescent="0.35">
      <c r="D11658" s="7"/>
      <c r="L11658"/>
      <c r="Q11658"/>
    </row>
    <row r="11659" spans="4:17" x14ac:dyDescent="0.35">
      <c r="D11659" s="7"/>
      <c r="L11659"/>
      <c r="Q11659"/>
    </row>
    <row r="11660" spans="4:17" x14ac:dyDescent="0.35">
      <c r="D11660" s="7"/>
      <c r="L11660"/>
      <c r="Q11660"/>
    </row>
    <row r="11661" spans="4:17" x14ac:dyDescent="0.35">
      <c r="D11661" s="7"/>
      <c r="L11661"/>
      <c r="Q11661"/>
    </row>
    <row r="11662" spans="4:17" x14ac:dyDescent="0.35">
      <c r="D11662" s="7"/>
      <c r="L11662"/>
      <c r="Q11662"/>
    </row>
    <row r="11663" spans="4:17" x14ac:dyDescent="0.35">
      <c r="D11663" s="7"/>
      <c r="L11663"/>
      <c r="Q11663"/>
    </row>
    <row r="11664" spans="4:17" x14ac:dyDescent="0.35">
      <c r="D11664" s="7"/>
      <c r="L11664"/>
      <c r="Q11664"/>
    </row>
    <row r="11665" spans="4:17" x14ac:dyDescent="0.35">
      <c r="D11665" s="7"/>
      <c r="L11665"/>
      <c r="Q11665"/>
    </row>
    <row r="11666" spans="4:17" x14ac:dyDescent="0.35">
      <c r="D11666" s="7"/>
      <c r="L11666"/>
      <c r="Q11666"/>
    </row>
    <row r="11667" spans="4:17" x14ac:dyDescent="0.35">
      <c r="D11667" s="7"/>
      <c r="L11667"/>
      <c r="Q11667"/>
    </row>
    <row r="11668" spans="4:17" x14ac:dyDescent="0.35">
      <c r="D11668" s="7"/>
      <c r="L11668"/>
      <c r="Q11668"/>
    </row>
    <row r="11669" spans="4:17" x14ac:dyDescent="0.35">
      <c r="D11669" s="7"/>
      <c r="L11669"/>
      <c r="Q11669"/>
    </row>
    <row r="11670" spans="4:17" x14ac:dyDescent="0.35">
      <c r="D11670" s="7"/>
      <c r="L11670"/>
      <c r="Q11670"/>
    </row>
    <row r="11671" spans="4:17" x14ac:dyDescent="0.35">
      <c r="D11671" s="7"/>
      <c r="L11671"/>
      <c r="Q11671"/>
    </row>
    <row r="11672" spans="4:17" x14ac:dyDescent="0.35">
      <c r="D11672" s="7"/>
      <c r="L11672"/>
      <c r="Q11672"/>
    </row>
    <row r="11673" spans="4:17" x14ac:dyDescent="0.35">
      <c r="D11673" s="7"/>
      <c r="L11673"/>
      <c r="Q11673"/>
    </row>
    <row r="11674" spans="4:17" x14ac:dyDescent="0.35">
      <c r="D11674" s="7"/>
      <c r="L11674"/>
      <c r="Q11674"/>
    </row>
    <row r="11675" spans="4:17" x14ac:dyDescent="0.35">
      <c r="D11675" s="7"/>
      <c r="L11675"/>
      <c r="Q11675"/>
    </row>
    <row r="11676" spans="4:17" x14ac:dyDescent="0.35">
      <c r="D11676" s="7"/>
      <c r="L11676"/>
      <c r="Q11676"/>
    </row>
    <row r="11677" spans="4:17" x14ac:dyDescent="0.35">
      <c r="D11677" s="7"/>
      <c r="L11677"/>
      <c r="Q11677"/>
    </row>
    <row r="11678" spans="4:17" x14ac:dyDescent="0.35">
      <c r="D11678" s="7"/>
      <c r="L11678"/>
      <c r="Q11678"/>
    </row>
    <row r="11679" spans="4:17" x14ac:dyDescent="0.35">
      <c r="D11679" s="7"/>
      <c r="L11679"/>
      <c r="Q11679"/>
    </row>
    <row r="11680" spans="4:17" x14ac:dyDescent="0.35">
      <c r="D11680" s="7"/>
      <c r="L11680"/>
      <c r="Q11680"/>
    </row>
    <row r="11681" spans="4:17" x14ac:dyDescent="0.35">
      <c r="D11681" s="7"/>
      <c r="L11681"/>
      <c r="Q11681"/>
    </row>
    <row r="11682" spans="4:17" x14ac:dyDescent="0.35">
      <c r="D11682" s="7"/>
      <c r="L11682"/>
      <c r="Q11682"/>
    </row>
    <row r="11683" spans="4:17" x14ac:dyDescent="0.35">
      <c r="D11683" s="7"/>
      <c r="L11683"/>
      <c r="Q11683"/>
    </row>
    <row r="11684" spans="4:17" x14ac:dyDescent="0.35">
      <c r="D11684" s="7"/>
      <c r="L11684"/>
      <c r="Q11684"/>
    </row>
    <row r="11685" spans="4:17" x14ac:dyDescent="0.35">
      <c r="D11685" s="7"/>
      <c r="L11685"/>
      <c r="Q11685"/>
    </row>
    <row r="11686" spans="4:17" x14ac:dyDescent="0.35">
      <c r="D11686" s="7"/>
      <c r="L11686"/>
      <c r="Q11686"/>
    </row>
    <row r="11687" spans="4:17" x14ac:dyDescent="0.35">
      <c r="D11687" s="7"/>
      <c r="L11687"/>
      <c r="Q11687"/>
    </row>
    <row r="11688" spans="4:17" x14ac:dyDescent="0.35">
      <c r="D11688" s="7"/>
      <c r="L11688"/>
      <c r="Q11688"/>
    </row>
    <row r="11689" spans="4:17" x14ac:dyDescent="0.35">
      <c r="D11689" s="7"/>
      <c r="L11689"/>
      <c r="Q11689"/>
    </row>
    <row r="11690" spans="4:17" x14ac:dyDescent="0.35">
      <c r="D11690" s="7"/>
      <c r="L11690"/>
      <c r="Q11690"/>
    </row>
    <row r="11691" spans="4:17" x14ac:dyDescent="0.35">
      <c r="D11691" s="7"/>
      <c r="L11691"/>
      <c r="Q11691"/>
    </row>
    <row r="11692" spans="4:17" x14ac:dyDescent="0.35">
      <c r="D11692" s="7"/>
      <c r="L11692"/>
      <c r="Q11692"/>
    </row>
    <row r="11693" spans="4:17" x14ac:dyDescent="0.35">
      <c r="D11693" s="7"/>
      <c r="L11693"/>
      <c r="Q11693"/>
    </row>
    <row r="11694" spans="4:17" x14ac:dyDescent="0.35">
      <c r="D11694" s="7"/>
      <c r="L11694"/>
      <c r="Q11694"/>
    </row>
    <row r="11695" spans="4:17" x14ac:dyDescent="0.35">
      <c r="D11695" s="7"/>
      <c r="L11695"/>
      <c r="Q11695"/>
    </row>
    <row r="11696" spans="4:17" x14ac:dyDescent="0.35">
      <c r="D11696" s="7"/>
      <c r="L11696"/>
      <c r="Q11696"/>
    </row>
    <row r="11697" spans="4:17" x14ac:dyDescent="0.35">
      <c r="D11697" s="7"/>
      <c r="L11697"/>
      <c r="Q11697"/>
    </row>
    <row r="11698" spans="4:17" x14ac:dyDescent="0.35">
      <c r="D11698" s="7"/>
      <c r="L11698"/>
      <c r="Q11698"/>
    </row>
    <row r="11699" spans="4:17" x14ac:dyDescent="0.35">
      <c r="D11699" s="7"/>
      <c r="L11699"/>
      <c r="Q11699"/>
    </row>
    <row r="11700" spans="4:17" x14ac:dyDescent="0.35">
      <c r="D11700" s="7"/>
      <c r="L11700"/>
      <c r="Q11700"/>
    </row>
    <row r="11701" spans="4:17" x14ac:dyDescent="0.35">
      <c r="D11701" s="7"/>
      <c r="L11701"/>
      <c r="Q11701"/>
    </row>
    <row r="11702" spans="4:17" x14ac:dyDescent="0.35">
      <c r="D11702" s="7"/>
      <c r="L11702"/>
      <c r="Q11702"/>
    </row>
    <row r="11703" spans="4:17" x14ac:dyDescent="0.35">
      <c r="D11703" s="7"/>
      <c r="L11703"/>
      <c r="Q11703"/>
    </row>
    <row r="11704" spans="4:17" x14ac:dyDescent="0.35">
      <c r="D11704" s="7"/>
      <c r="L11704"/>
      <c r="Q11704"/>
    </row>
    <row r="11705" spans="4:17" x14ac:dyDescent="0.35">
      <c r="D11705" s="7"/>
      <c r="L11705"/>
      <c r="Q11705"/>
    </row>
    <row r="11706" spans="4:17" x14ac:dyDescent="0.35">
      <c r="D11706" s="7"/>
      <c r="L11706"/>
      <c r="Q11706"/>
    </row>
    <row r="11707" spans="4:17" x14ac:dyDescent="0.35">
      <c r="D11707" s="7"/>
      <c r="L11707"/>
      <c r="Q11707"/>
    </row>
    <row r="11708" spans="4:17" x14ac:dyDescent="0.35">
      <c r="D11708" s="7"/>
      <c r="L11708"/>
      <c r="Q11708"/>
    </row>
    <row r="11709" spans="4:17" x14ac:dyDescent="0.35">
      <c r="D11709" s="7"/>
      <c r="L11709"/>
      <c r="Q11709"/>
    </row>
    <row r="11710" spans="4:17" x14ac:dyDescent="0.35">
      <c r="D11710" s="7"/>
      <c r="L11710"/>
      <c r="Q11710"/>
    </row>
    <row r="11711" spans="4:17" x14ac:dyDescent="0.35">
      <c r="D11711" s="7"/>
      <c r="L11711"/>
      <c r="Q11711"/>
    </row>
    <row r="11712" spans="4:17" x14ac:dyDescent="0.35">
      <c r="D11712" s="7"/>
      <c r="L11712"/>
      <c r="Q11712"/>
    </row>
    <row r="11713" spans="4:17" x14ac:dyDescent="0.35">
      <c r="D11713" s="7"/>
      <c r="L11713"/>
      <c r="Q11713"/>
    </row>
    <row r="11714" spans="4:17" x14ac:dyDescent="0.35">
      <c r="D11714" s="7"/>
      <c r="L11714"/>
      <c r="Q11714"/>
    </row>
    <row r="11715" spans="4:17" x14ac:dyDescent="0.35">
      <c r="D11715" s="7"/>
      <c r="L11715"/>
      <c r="Q11715"/>
    </row>
    <row r="11716" spans="4:17" x14ac:dyDescent="0.35">
      <c r="D11716" s="7"/>
      <c r="L11716"/>
      <c r="Q11716"/>
    </row>
    <row r="11717" spans="4:17" x14ac:dyDescent="0.35">
      <c r="D11717" s="7"/>
      <c r="L11717"/>
      <c r="Q11717"/>
    </row>
    <row r="11718" spans="4:17" x14ac:dyDescent="0.35">
      <c r="D11718" s="7"/>
      <c r="L11718"/>
      <c r="Q11718"/>
    </row>
    <row r="11719" spans="4:17" x14ac:dyDescent="0.35">
      <c r="D11719" s="7"/>
      <c r="L11719"/>
      <c r="Q11719"/>
    </row>
    <row r="11720" spans="4:17" x14ac:dyDescent="0.35">
      <c r="D11720" s="7"/>
      <c r="L11720"/>
      <c r="Q11720"/>
    </row>
    <row r="11721" spans="4:17" x14ac:dyDescent="0.35">
      <c r="D11721" s="7"/>
      <c r="L11721"/>
      <c r="Q11721"/>
    </row>
    <row r="11722" spans="4:17" x14ac:dyDescent="0.35">
      <c r="D11722" s="7"/>
      <c r="L11722"/>
      <c r="Q11722"/>
    </row>
    <row r="11723" spans="4:17" x14ac:dyDescent="0.35">
      <c r="D11723" s="7"/>
      <c r="L11723"/>
      <c r="Q11723"/>
    </row>
    <row r="11724" spans="4:17" x14ac:dyDescent="0.35">
      <c r="D11724" s="7"/>
      <c r="L11724"/>
      <c r="Q11724"/>
    </row>
    <row r="11725" spans="4:17" x14ac:dyDescent="0.35">
      <c r="D11725" s="7"/>
      <c r="L11725"/>
      <c r="Q11725"/>
    </row>
    <row r="11726" spans="4:17" x14ac:dyDescent="0.35">
      <c r="D11726" s="7"/>
      <c r="L11726"/>
      <c r="Q11726"/>
    </row>
    <row r="11727" spans="4:17" x14ac:dyDescent="0.35">
      <c r="D11727" s="7"/>
      <c r="L11727"/>
      <c r="Q11727"/>
    </row>
    <row r="11728" spans="4:17" x14ac:dyDescent="0.35">
      <c r="D11728" s="7"/>
      <c r="L11728"/>
      <c r="Q11728"/>
    </row>
    <row r="11729" spans="4:17" x14ac:dyDescent="0.35">
      <c r="D11729" s="7"/>
      <c r="L11729"/>
      <c r="Q11729"/>
    </row>
    <row r="11730" spans="4:17" x14ac:dyDescent="0.35">
      <c r="D11730" s="7"/>
      <c r="L11730"/>
      <c r="Q11730"/>
    </row>
    <row r="11731" spans="4:17" x14ac:dyDescent="0.35">
      <c r="D11731" s="7"/>
      <c r="L11731"/>
      <c r="Q11731"/>
    </row>
    <row r="11732" spans="4:17" x14ac:dyDescent="0.35">
      <c r="D11732" s="7"/>
      <c r="L11732"/>
      <c r="Q11732"/>
    </row>
    <row r="11733" spans="4:17" x14ac:dyDescent="0.35">
      <c r="D11733" s="7"/>
      <c r="L11733"/>
      <c r="Q11733"/>
    </row>
    <row r="11734" spans="4:17" x14ac:dyDescent="0.35">
      <c r="D11734" s="7"/>
      <c r="L11734"/>
      <c r="Q11734"/>
    </row>
    <row r="11735" spans="4:17" x14ac:dyDescent="0.35">
      <c r="D11735" s="7"/>
      <c r="L11735"/>
      <c r="Q11735"/>
    </row>
    <row r="11736" spans="4:17" x14ac:dyDescent="0.35">
      <c r="D11736" s="7"/>
      <c r="L11736"/>
      <c r="Q11736"/>
    </row>
    <row r="11737" spans="4:17" x14ac:dyDescent="0.35">
      <c r="D11737" s="7"/>
      <c r="L11737"/>
      <c r="Q11737"/>
    </row>
    <row r="11738" spans="4:17" x14ac:dyDescent="0.35">
      <c r="D11738" s="7"/>
      <c r="L11738"/>
      <c r="Q11738"/>
    </row>
    <row r="11739" spans="4:17" x14ac:dyDescent="0.35">
      <c r="D11739" s="7"/>
      <c r="L11739"/>
      <c r="Q11739"/>
    </row>
    <row r="11740" spans="4:17" x14ac:dyDescent="0.35">
      <c r="D11740" s="7"/>
      <c r="L11740"/>
      <c r="Q11740"/>
    </row>
    <row r="11741" spans="4:17" x14ac:dyDescent="0.35">
      <c r="D11741" s="7"/>
      <c r="L11741"/>
      <c r="Q11741"/>
    </row>
    <row r="11742" spans="4:17" x14ac:dyDescent="0.35">
      <c r="D11742" s="7"/>
      <c r="L11742"/>
      <c r="Q11742"/>
    </row>
    <row r="11743" spans="4:17" x14ac:dyDescent="0.35">
      <c r="D11743" s="7"/>
      <c r="L11743"/>
      <c r="Q11743"/>
    </row>
    <row r="11744" spans="4:17" x14ac:dyDescent="0.35">
      <c r="D11744" s="7"/>
      <c r="L11744"/>
      <c r="Q11744"/>
    </row>
    <row r="11745" spans="4:17" x14ac:dyDescent="0.35">
      <c r="D11745" s="7"/>
      <c r="L11745"/>
      <c r="Q11745"/>
    </row>
    <row r="11746" spans="4:17" x14ac:dyDescent="0.35">
      <c r="D11746" s="7"/>
      <c r="L11746"/>
      <c r="Q11746"/>
    </row>
    <row r="11747" spans="4:17" x14ac:dyDescent="0.35">
      <c r="D11747" s="7"/>
      <c r="L11747"/>
      <c r="Q11747"/>
    </row>
    <row r="11748" spans="4:17" x14ac:dyDescent="0.35">
      <c r="D11748" s="7"/>
      <c r="L11748"/>
      <c r="Q11748"/>
    </row>
    <row r="11749" spans="4:17" x14ac:dyDescent="0.35">
      <c r="D11749" s="7"/>
      <c r="L11749"/>
      <c r="Q11749"/>
    </row>
    <row r="11750" spans="4:17" x14ac:dyDescent="0.35">
      <c r="D11750" s="7"/>
      <c r="L11750"/>
      <c r="Q11750"/>
    </row>
    <row r="11751" spans="4:17" x14ac:dyDescent="0.35">
      <c r="D11751" s="7"/>
      <c r="L11751"/>
      <c r="Q11751"/>
    </row>
    <row r="11752" spans="4:17" x14ac:dyDescent="0.35">
      <c r="D11752" s="7"/>
      <c r="L11752"/>
      <c r="Q11752"/>
    </row>
    <row r="11753" spans="4:17" x14ac:dyDescent="0.35">
      <c r="D11753" s="7"/>
      <c r="L11753"/>
      <c r="Q11753"/>
    </row>
    <row r="11754" spans="4:17" x14ac:dyDescent="0.35">
      <c r="D11754" s="7"/>
      <c r="L11754"/>
      <c r="Q11754"/>
    </row>
    <row r="11755" spans="4:17" x14ac:dyDescent="0.35">
      <c r="D11755" s="7"/>
      <c r="L11755"/>
      <c r="Q11755"/>
    </row>
    <row r="11756" spans="4:17" x14ac:dyDescent="0.35">
      <c r="D11756" s="7"/>
      <c r="L11756"/>
      <c r="Q11756"/>
    </row>
    <row r="11757" spans="4:17" x14ac:dyDescent="0.35">
      <c r="D11757" s="7"/>
      <c r="L11757"/>
      <c r="Q11757"/>
    </row>
    <row r="11758" spans="4:17" x14ac:dyDescent="0.35">
      <c r="D11758" s="7"/>
      <c r="L11758"/>
      <c r="Q11758"/>
    </row>
    <row r="11759" spans="4:17" x14ac:dyDescent="0.35">
      <c r="D11759" s="7"/>
      <c r="L11759"/>
      <c r="Q11759"/>
    </row>
    <row r="11760" spans="4:17" x14ac:dyDescent="0.35">
      <c r="D11760" s="7"/>
      <c r="L11760"/>
      <c r="Q11760"/>
    </row>
    <row r="11761" spans="4:17" x14ac:dyDescent="0.35">
      <c r="D11761" s="7"/>
      <c r="L11761"/>
      <c r="Q11761"/>
    </row>
    <row r="11762" spans="4:17" x14ac:dyDescent="0.35">
      <c r="D11762" s="7"/>
      <c r="L11762"/>
      <c r="Q11762"/>
    </row>
    <row r="11763" spans="4:17" x14ac:dyDescent="0.35">
      <c r="D11763" s="7"/>
      <c r="L11763"/>
      <c r="Q11763"/>
    </row>
    <row r="11764" spans="4:17" x14ac:dyDescent="0.35">
      <c r="D11764" s="7"/>
      <c r="L11764"/>
      <c r="Q11764"/>
    </row>
    <row r="11765" spans="4:17" x14ac:dyDescent="0.35">
      <c r="D11765" s="7"/>
      <c r="L11765"/>
      <c r="Q11765"/>
    </row>
    <row r="11766" spans="4:17" x14ac:dyDescent="0.35">
      <c r="D11766" s="7"/>
      <c r="L11766"/>
      <c r="Q11766"/>
    </row>
    <row r="11767" spans="4:17" x14ac:dyDescent="0.35">
      <c r="D11767" s="7"/>
      <c r="L11767"/>
      <c r="Q11767"/>
    </row>
    <row r="11768" spans="4:17" x14ac:dyDescent="0.35">
      <c r="D11768" s="7"/>
      <c r="L11768"/>
      <c r="Q11768"/>
    </row>
    <row r="11769" spans="4:17" x14ac:dyDescent="0.35">
      <c r="D11769" s="7"/>
      <c r="L11769"/>
      <c r="Q11769"/>
    </row>
    <row r="11770" spans="4:17" x14ac:dyDescent="0.35">
      <c r="D11770" s="7"/>
      <c r="L11770"/>
      <c r="Q11770"/>
    </row>
    <row r="11771" spans="4:17" x14ac:dyDescent="0.35">
      <c r="D11771" s="7"/>
      <c r="L11771"/>
      <c r="Q11771"/>
    </row>
    <row r="11772" spans="4:17" x14ac:dyDescent="0.35">
      <c r="D11772" s="7"/>
      <c r="L11772"/>
      <c r="Q11772"/>
    </row>
    <row r="11773" spans="4:17" x14ac:dyDescent="0.35">
      <c r="D11773" s="7"/>
      <c r="L11773"/>
      <c r="Q11773"/>
    </row>
    <row r="11774" spans="4:17" x14ac:dyDescent="0.35">
      <c r="D11774" s="7"/>
      <c r="L11774"/>
      <c r="Q11774"/>
    </row>
    <row r="11775" spans="4:17" x14ac:dyDescent="0.35">
      <c r="D11775" s="7"/>
      <c r="L11775"/>
      <c r="Q11775"/>
    </row>
    <row r="11776" spans="4:17" x14ac:dyDescent="0.35">
      <c r="D11776" s="7"/>
      <c r="L11776"/>
      <c r="Q11776"/>
    </row>
    <row r="11777" spans="4:17" x14ac:dyDescent="0.35">
      <c r="D11777" s="7"/>
      <c r="L11777"/>
      <c r="Q11777"/>
    </row>
    <row r="11778" spans="4:17" x14ac:dyDescent="0.35">
      <c r="D11778" s="7"/>
      <c r="L11778"/>
      <c r="Q11778"/>
    </row>
    <row r="11779" spans="4:17" x14ac:dyDescent="0.35">
      <c r="D11779" s="7"/>
      <c r="L11779"/>
      <c r="Q11779"/>
    </row>
    <row r="11780" spans="4:17" x14ac:dyDescent="0.35">
      <c r="D11780" s="7"/>
      <c r="L11780"/>
      <c r="Q11780"/>
    </row>
    <row r="11781" spans="4:17" x14ac:dyDescent="0.35">
      <c r="D11781" s="7"/>
      <c r="L11781"/>
      <c r="Q11781"/>
    </row>
    <row r="11782" spans="4:17" x14ac:dyDescent="0.35">
      <c r="D11782" s="7"/>
      <c r="L11782"/>
      <c r="Q11782"/>
    </row>
    <row r="11783" spans="4:17" x14ac:dyDescent="0.35">
      <c r="D11783" s="7"/>
      <c r="L11783"/>
      <c r="Q11783"/>
    </row>
    <row r="11784" spans="4:17" x14ac:dyDescent="0.35">
      <c r="D11784" s="7"/>
      <c r="L11784"/>
      <c r="Q11784"/>
    </row>
    <row r="11785" spans="4:17" x14ac:dyDescent="0.35">
      <c r="D11785" s="7"/>
      <c r="L11785"/>
      <c r="Q11785"/>
    </row>
    <row r="11786" spans="4:17" x14ac:dyDescent="0.35">
      <c r="D11786" s="7"/>
      <c r="L11786"/>
      <c r="Q11786"/>
    </row>
    <row r="11787" spans="4:17" x14ac:dyDescent="0.35">
      <c r="D11787" s="7"/>
      <c r="L11787"/>
      <c r="Q11787"/>
    </row>
    <row r="11788" spans="4:17" x14ac:dyDescent="0.35">
      <c r="D11788" s="7"/>
      <c r="L11788"/>
      <c r="Q11788"/>
    </row>
    <row r="11789" spans="4:17" x14ac:dyDescent="0.35">
      <c r="D11789" s="7"/>
      <c r="L11789"/>
      <c r="Q11789"/>
    </row>
    <row r="11790" spans="4:17" x14ac:dyDescent="0.35">
      <c r="D11790" s="7"/>
      <c r="L11790"/>
      <c r="Q11790"/>
    </row>
    <row r="11791" spans="4:17" x14ac:dyDescent="0.35">
      <c r="D11791" s="7"/>
      <c r="L11791"/>
      <c r="Q11791"/>
    </row>
    <row r="11792" spans="4:17" x14ac:dyDescent="0.35">
      <c r="D11792" s="7"/>
      <c r="L11792"/>
      <c r="Q11792"/>
    </row>
    <row r="11793" spans="4:17" x14ac:dyDescent="0.35">
      <c r="D11793" s="7"/>
      <c r="L11793"/>
      <c r="Q11793"/>
    </row>
    <row r="11794" spans="4:17" x14ac:dyDescent="0.35">
      <c r="D11794" s="7"/>
      <c r="L11794"/>
      <c r="Q11794"/>
    </row>
    <row r="11795" spans="4:17" x14ac:dyDescent="0.35">
      <c r="D11795" s="7"/>
      <c r="L11795"/>
      <c r="Q11795"/>
    </row>
    <row r="11796" spans="4:17" x14ac:dyDescent="0.35">
      <c r="D11796" s="7"/>
      <c r="L11796"/>
      <c r="Q11796"/>
    </row>
    <row r="11797" spans="4:17" x14ac:dyDescent="0.35">
      <c r="D11797" s="7"/>
      <c r="L11797"/>
      <c r="Q11797"/>
    </row>
    <row r="11798" spans="4:17" x14ac:dyDescent="0.35">
      <c r="D11798" s="7"/>
      <c r="L11798"/>
      <c r="Q11798"/>
    </row>
    <row r="11799" spans="4:17" x14ac:dyDescent="0.35">
      <c r="D11799" s="7"/>
      <c r="L11799"/>
      <c r="Q11799"/>
    </row>
    <row r="11800" spans="4:17" x14ac:dyDescent="0.35">
      <c r="D11800" s="7"/>
      <c r="L11800"/>
      <c r="Q11800"/>
    </row>
    <row r="11801" spans="4:17" x14ac:dyDescent="0.35">
      <c r="D11801" s="7"/>
      <c r="L11801"/>
      <c r="Q11801"/>
    </row>
    <row r="11802" spans="4:17" x14ac:dyDescent="0.35">
      <c r="D11802" s="7"/>
      <c r="L11802"/>
      <c r="Q11802"/>
    </row>
    <row r="11803" spans="4:17" x14ac:dyDescent="0.35">
      <c r="D11803" s="7"/>
      <c r="L11803"/>
      <c r="Q11803"/>
    </row>
    <row r="11804" spans="4:17" x14ac:dyDescent="0.35">
      <c r="D11804" s="7"/>
      <c r="L11804"/>
      <c r="Q11804"/>
    </row>
    <row r="11805" spans="4:17" x14ac:dyDescent="0.35">
      <c r="D11805" s="7"/>
      <c r="L11805"/>
      <c r="Q11805"/>
    </row>
    <row r="11806" spans="4:17" x14ac:dyDescent="0.35">
      <c r="D11806" s="7"/>
      <c r="L11806"/>
      <c r="Q11806"/>
    </row>
    <row r="11807" spans="4:17" x14ac:dyDescent="0.35">
      <c r="D11807" s="7"/>
      <c r="L11807"/>
      <c r="Q11807"/>
    </row>
    <row r="11808" spans="4:17" x14ac:dyDescent="0.35">
      <c r="D11808" s="7"/>
      <c r="L11808"/>
      <c r="Q11808"/>
    </row>
    <row r="11809" spans="4:17" x14ac:dyDescent="0.35">
      <c r="D11809" s="7"/>
      <c r="L11809"/>
      <c r="Q11809"/>
    </row>
    <row r="11810" spans="4:17" x14ac:dyDescent="0.35">
      <c r="D11810" s="7"/>
      <c r="L11810"/>
      <c r="Q11810"/>
    </row>
    <row r="11811" spans="4:17" x14ac:dyDescent="0.35">
      <c r="D11811" s="7"/>
      <c r="L11811"/>
      <c r="Q11811"/>
    </row>
    <row r="11812" spans="4:17" x14ac:dyDescent="0.35">
      <c r="D11812" s="7"/>
      <c r="L11812"/>
      <c r="Q11812"/>
    </row>
    <row r="11813" spans="4:17" x14ac:dyDescent="0.35">
      <c r="D11813" s="7"/>
      <c r="L11813"/>
      <c r="Q11813"/>
    </row>
    <row r="11814" spans="4:17" x14ac:dyDescent="0.35">
      <c r="D11814" s="7"/>
      <c r="L11814"/>
      <c r="Q11814"/>
    </row>
    <row r="11815" spans="4:17" x14ac:dyDescent="0.35">
      <c r="D11815" s="7"/>
      <c r="L11815"/>
      <c r="Q11815"/>
    </row>
    <row r="11816" spans="4:17" x14ac:dyDescent="0.35">
      <c r="D11816" s="7"/>
      <c r="L11816"/>
      <c r="Q11816"/>
    </row>
    <row r="11817" spans="4:17" x14ac:dyDescent="0.35">
      <c r="D11817" s="7"/>
      <c r="L11817"/>
      <c r="Q11817"/>
    </row>
    <row r="11818" spans="4:17" x14ac:dyDescent="0.35">
      <c r="D11818" s="7"/>
      <c r="L11818"/>
      <c r="Q11818"/>
    </row>
    <row r="11819" spans="4:17" x14ac:dyDescent="0.35">
      <c r="D11819" s="7"/>
      <c r="L11819"/>
      <c r="Q11819"/>
    </row>
    <row r="11820" spans="4:17" x14ac:dyDescent="0.35">
      <c r="D11820" s="7"/>
      <c r="L11820"/>
      <c r="Q11820"/>
    </row>
    <row r="11821" spans="4:17" x14ac:dyDescent="0.35">
      <c r="D11821" s="7"/>
      <c r="L11821"/>
      <c r="Q11821"/>
    </row>
    <row r="11822" spans="4:17" x14ac:dyDescent="0.35">
      <c r="D11822" s="7"/>
      <c r="L11822"/>
      <c r="Q11822"/>
    </row>
    <row r="11823" spans="4:17" x14ac:dyDescent="0.35">
      <c r="D11823" s="7"/>
      <c r="L11823"/>
      <c r="Q11823"/>
    </row>
    <row r="11824" spans="4:17" x14ac:dyDescent="0.35">
      <c r="D11824" s="7"/>
      <c r="L11824"/>
      <c r="Q11824"/>
    </row>
    <row r="11825" spans="4:17" x14ac:dyDescent="0.35">
      <c r="D11825" s="7"/>
      <c r="L11825"/>
      <c r="Q11825"/>
    </row>
    <row r="11826" spans="4:17" x14ac:dyDescent="0.35">
      <c r="D11826" s="7"/>
      <c r="L11826"/>
      <c r="Q11826"/>
    </row>
    <row r="11827" spans="4:17" x14ac:dyDescent="0.35">
      <c r="D11827" s="7"/>
      <c r="L11827"/>
      <c r="Q11827"/>
    </row>
    <row r="11828" spans="4:17" x14ac:dyDescent="0.35">
      <c r="D11828" s="7"/>
      <c r="L11828"/>
      <c r="Q11828"/>
    </row>
    <row r="11829" spans="4:17" x14ac:dyDescent="0.35">
      <c r="D11829" s="7"/>
      <c r="L11829"/>
      <c r="Q11829"/>
    </row>
    <row r="11830" spans="4:17" x14ac:dyDescent="0.35">
      <c r="D11830" s="7"/>
      <c r="L11830"/>
      <c r="Q11830"/>
    </row>
    <row r="11831" spans="4:17" x14ac:dyDescent="0.35">
      <c r="D11831" s="7"/>
      <c r="L11831"/>
      <c r="Q11831"/>
    </row>
    <row r="11832" spans="4:17" x14ac:dyDescent="0.35">
      <c r="D11832" s="7"/>
      <c r="L11832"/>
      <c r="Q11832"/>
    </row>
    <row r="11833" spans="4:17" x14ac:dyDescent="0.35">
      <c r="D11833" s="7"/>
      <c r="L11833"/>
      <c r="Q11833"/>
    </row>
    <row r="11834" spans="4:17" x14ac:dyDescent="0.35">
      <c r="D11834" s="7"/>
      <c r="L11834"/>
      <c r="Q11834"/>
    </row>
    <row r="11835" spans="4:17" x14ac:dyDescent="0.35">
      <c r="D11835" s="7"/>
      <c r="L11835"/>
      <c r="Q11835"/>
    </row>
    <row r="11836" spans="4:17" x14ac:dyDescent="0.35">
      <c r="D11836" s="7"/>
      <c r="L11836"/>
      <c r="Q11836"/>
    </row>
    <row r="11837" spans="4:17" x14ac:dyDescent="0.35">
      <c r="D11837" s="7"/>
      <c r="L11837"/>
      <c r="Q11837"/>
    </row>
    <row r="11838" spans="4:17" x14ac:dyDescent="0.35">
      <c r="D11838" s="7"/>
      <c r="L11838"/>
      <c r="Q11838"/>
    </row>
    <row r="11839" spans="4:17" x14ac:dyDescent="0.35">
      <c r="D11839" s="7"/>
      <c r="L11839"/>
      <c r="Q11839"/>
    </row>
    <row r="11840" spans="4:17" x14ac:dyDescent="0.35">
      <c r="D11840" s="7"/>
      <c r="L11840"/>
      <c r="Q11840"/>
    </row>
    <row r="11841" spans="4:17" x14ac:dyDescent="0.35">
      <c r="D11841" s="7"/>
      <c r="L11841"/>
      <c r="Q11841"/>
    </row>
    <row r="11842" spans="4:17" x14ac:dyDescent="0.35">
      <c r="D11842" s="7"/>
      <c r="L11842"/>
      <c r="Q11842"/>
    </row>
    <row r="11843" spans="4:17" x14ac:dyDescent="0.35">
      <c r="D11843" s="7"/>
      <c r="L11843"/>
      <c r="Q11843"/>
    </row>
    <row r="11844" spans="4:17" x14ac:dyDescent="0.35">
      <c r="D11844" s="7"/>
      <c r="L11844"/>
      <c r="Q11844"/>
    </row>
    <row r="11845" spans="4:17" x14ac:dyDescent="0.35">
      <c r="D11845" s="7"/>
      <c r="L11845"/>
      <c r="Q11845"/>
    </row>
    <row r="11846" spans="4:17" x14ac:dyDescent="0.35">
      <c r="D11846" s="7"/>
      <c r="L11846"/>
      <c r="Q11846"/>
    </row>
    <row r="11847" spans="4:17" x14ac:dyDescent="0.35">
      <c r="D11847" s="7"/>
      <c r="L11847"/>
      <c r="Q11847"/>
    </row>
    <row r="11848" spans="4:17" x14ac:dyDescent="0.35">
      <c r="D11848" s="7"/>
      <c r="L11848"/>
      <c r="Q11848"/>
    </row>
    <row r="11849" spans="4:17" x14ac:dyDescent="0.35">
      <c r="D11849" s="7"/>
      <c r="L11849"/>
      <c r="Q11849"/>
    </row>
    <row r="11850" spans="4:17" x14ac:dyDescent="0.35">
      <c r="D11850" s="7"/>
      <c r="L11850"/>
      <c r="Q11850"/>
    </row>
    <row r="11851" spans="4:17" x14ac:dyDescent="0.35">
      <c r="D11851" s="7"/>
      <c r="L11851"/>
      <c r="Q11851"/>
    </row>
    <row r="11852" spans="4:17" x14ac:dyDescent="0.35">
      <c r="D11852" s="7"/>
      <c r="L11852"/>
      <c r="Q11852"/>
    </row>
    <row r="11853" spans="4:17" x14ac:dyDescent="0.35">
      <c r="D11853" s="7"/>
      <c r="L11853"/>
      <c r="Q11853"/>
    </row>
    <row r="11854" spans="4:17" x14ac:dyDescent="0.35">
      <c r="D11854" s="7"/>
      <c r="L11854"/>
      <c r="Q11854"/>
    </row>
    <row r="11855" spans="4:17" x14ac:dyDescent="0.35">
      <c r="D11855" s="7"/>
      <c r="L11855"/>
      <c r="Q11855"/>
    </row>
    <row r="11856" spans="4:17" x14ac:dyDescent="0.35">
      <c r="D11856" s="7"/>
      <c r="L11856"/>
      <c r="Q11856"/>
    </row>
    <row r="11857" spans="4:17" x14ac:dyDescent="0.35">
      <c r="D11857" s="7"/>
      <c r="L11857"/>
      <c r="Q11857"/>
    </row>
    <row r="11858" spans="4:17" x14ac:dyDescent="0.35">
      <c r="D11858" s="7"/>
      <c r="L11858"/>
      <c r="Q11858"/>
    </row>
    <row r="11859" spans="4:17" x14ac:dyDescent="0.35">
      <c r="D11859" s="7"/>
      <c r="L11859"/>
      <c r="Q11859"/>
    </row>
    <row r="11860" spans="4:17" x14ac:dyDescent="0.35">
      <c r="D11860" s="7"/>
      <c r="L11860"/>
      <c r="Q11860"/>
    </row>
    <row r="11861" spans="4:17" x14ac:dyDescent="0.35">
      <c r="D11861" s="7"/>
      <c r="L11861"/>
      <c r="Q11861"/>
    </row>
    <row r="11862" spans="4:17" x14ac:dyDescent="0.35">
      <c r="D11862" s="7"/>
      <c r="L11862"/>
      <c r="Q11862"/>
    </row>
    <row r="11863" spans="4:17" x14ac:dyDescent="0.35">
      <c r="D11863" s="7"/>
      <c r="L11863"/>
      <c r="Q11863"/>
    </row>
    <row r="11864" spans="4:17" x14ac:dyDescent="0.35">
      <c r="D11864" s="7"/>
      <c r="L11864"/>
      <c r="Q11864"/>
    </row>
    <row r="11865" spans="4:17" x14ac:dyDescent="0.35">
      <c r="D11865" s="7"/>
      <c r="L11865"/>
      <c r="Q11865"/>
    </row>
    <row r="11866" spans="4:17" x14ac:dyDescent="0.35">
      <c r="D11866" s="7"/>
      <c r="L11866"/>
      <c r="Q11866"/>
    </row>
    <row r="11867" spans="4:17" x14ac:dyDescent="0.35">
      <c r="D11867" s="7"/>
      <c r="L11867"/>
      <c r="Q11867"/>
    </row>
    <row r="11868" spans="4:17" x14ac:dyDescent="0.35">
      <c r="D11868" s="7"/>
      <c r="L11868"/>
      <c r="Q11868"/>
    </row>
    <row r="11869" spans="4:17" x14ac:dyDescent="0.35">
      <c r="D11869" s="7"/>
      <c r="L11869"/>
      <c r="Q11869"/>
    </row>
    <row r="11870" spans="4:17" x14ac:dyDescent="0.35">
      <c r="D11870" s="7"/>
      <c r="L11870"/>
      <c r="Q11870"/>
    </row>
    <row r="11871" spans="4:17" x14ac:dyDescent="0.35">
      <c r="D11871" s="7"/>
      <c r="L11871"/>
      <c r="Q11871"/>
    </row>
    <row r="11872" spans="4:17" x14ac:dyDescent="0.35">
      <c r="D11872" s="7"/>
      <c r="L11872"/>
      <c r="Q11872"/>
    </row>
    <row r="11873" spans="4:17" x14ac:dyDescent="0.35">
      <c r="D11873" s="7"/>
      <c r="L11873"/>
      <c r="Q11873"/>
    </row>
    <row r="11874" spans="4:17" x14ac:dyDescent="0.35">
      <c r="D11874" s="7"/>
      <c r="L11874"/>
      <c r="Q11874"/>
    </row>
    <row r="11875" spans="4:17" x14ac:dyDescent="0.35">
      <c r="D11875" s="7"/>
      <c r="L11875"/>
      <c r="Q11875"/>
    </row>
    <row r="11876" spans="4:17" x14ac:dyDescent="0.35">
      <c r="D11876" s="7"/>
      <c r="L11876"/>
      <c r="Q11876"/>
    </row>
    <row r="11877" spans="4:17" x14ac:dyDescent="0.35">
      <c r="D11877" s="7"/>
      <c r="L11877"/>
      <c r="Q11877"/>
    </row>
    <row r="11878" spans="4:17" x14ac:dyDescent="0.35">
      <c r="D11878" s="7"/>
      <c r="L11878"/>
      <c r="Q11878"/>
    </row>
    <row r="11879" spans="4:17" x14ac:dyDescent="0.35">
      <c r="D11879" s="7"/>
      <c r="L11879"/>
      <c r="Q11879"/>
    </row>
    <row r="11880" spans="4:17" x14ac:dyDescent="0.35">
      <c r="D11880" s="7"/>
      <c r="L11880"/>
      <c r="Q11880"/>
    </row>
    <row r="11881" spans="4:17" x14ac:dyDescent="0.35">
      <c r="D11881" s="7"/>
      <c r="L11881"/>
      <c r="Q11881"/>
    </row>
    <row r="11882" spans="4:17" x14ac:dyDescent="0.35">
      <c r="D11882" s="7"/>
      <c r="L11882"/>
      <c r="Q11882"/>
    </row>
    <row r="11883" spans="4:17" x14ac:dyDescent="0.35">
      <c r="D11883" s="7"/>
      <c r="L11883"/>
      <c r="Q11883"/>
    </row>
    <row r="11884" spans="4:17" x14ac:dyDescent="0.35">
      <c r="D11884" s="7"/>
      <c r="L11884"/>
      <c r="Q11884"/>
    </row>
    <row r="11885" spans="4:17" x14ac:dyDescent="0.35">
      <c r="D11885" s="7"/>
      <c r="L11885"/>
      <c r="Q11885"/>
    </row>
    <row r="11886" spans="4:17" x14ac:dyDescent="0.35">
      <c r="D11886" s="7"/>
      <c r="L11886"/>
      <c r="Q11886"/>
    </row>
    <row r="11887" spans="4:17" x14ac:dyDescent="0.35">
      <c r="D11887" s="7"/>
      <c r="L11887"/>
      <c r="Q11887"/>
    </row>
    <row r="11888" spans="4:17" x14ac:dyDescent="0.35">
      <c r="D11888" s="7"/>
      <c r="L11888"/>
      <c r="Q11888"/>
    </row>
    <row r="11889" spans="4:17" x14ac:dyDescent="0.35">
      <c r="D11889" s="7"/>
      <c r="L11889"/>
      <c r="Q11889"/>
    </row>
    <row r="11890" spans="4:17" x14ac:dyDescent="0.35">
      <c r="D11890" s="7"/>
      <c r="L11890"/>
      <c r="Q11890"/>
    </row>
    <row r="11891" spans="4:17" x14ac:dyDescent="0.35">
      <c r="D11891" s="7"/>
      <c r="L11891"/>
      <c r="Q11891"/>
    </row>
    <row r="11892" spans="4:17" x14ac:dyDescent="0.35">
      <c r="D11892" s="7"/>
      <c r="L11892"/>
      <c r="Q11892"/>
    </row>
    <row r="11893" spans="4:17" x14ac:dyDescent="0.35">
      <c r="D11893" s="7"/>
      <c r="L11893"/>
      <c r="Q11893"/>
    </row>
    <row r="11894" spans="4:17" x14ac:dyDescent="0.35">
      <c r="D11894" s="7"/>
      <c r="L11894"/>
      <c r="Q11894"/>
    </row>
    <row r="11895" spans="4:17" x14ac:dyDescent="0.35">
      <c r="D11895" s="7"/>
      <c r="L11895"/>
      <c r="Q11895"/>
    </row>
    <row r="11896" spans="4:17" x14ac:dyDescent="0.35">
      <c r="D11896" s="7"/>
      <c r="L11896"/>
      <c r="Q11896"/>
    </row>
    <row r="11897" spans="4:17" x14ac:dyDescent="0.35">
      <c r="D11897" s="7"/>
      <c r="L11897"/>
      <c r="Q11897"/>
    </row>
    <row r="11898" spans="4:17" x14ac:dyDescent="0.35">
      <c r="D11898" s="7"/>
      <c r="L11898"/>
      <c r="Q11898"/>
    </row>
    <row r="11899" spans="4:17" x14ac:dyDescent="0.35">
      <c r="D11899" s="7"/>
      <c r="L11899"/>
      <c r="Q11899"/>
    </row>
    <row r="11900" spans="4:17" x14ac:dyDescent="0.35">
      <c r="D11900" s="7"/>
      <c r="L11900"/>
      <c r="Q11900"/>
    </row>
    <row r="11901" spans="4:17" x14ac:dyDescent="0.35">
      <c r="D11901" s="7"/>
      <c r="L11901"/>
      <c r="Q11901"/>
    </row>
    <row r="11902" spans="4:17" x14ac:dyDescent="0.35">
      <c r="D11902" s="7"/>
      <c r="L11902"/>
      <c r="Q11902"/>
    </row>
    <row r="11903" spans="4:17" x14ac:dyDescent="0.35">
      <c r="D11903" s="7"/>
      <c r="L11903"/>
      <c r="Q11903"/>
    </row>
    <row r="11904" spans="4:17" x14ac:dyDescent="0.35">
      <c r="D11904" s="7"/>
      <c r="L11904"/>
      <c r="Q11904"/>
    </row>
    <row r="11905" spans="4:17" x14ac:dyDescent="0.35">
      <c r="D11905" s="7"/>
      <c r="L11905"/>
      <c r="Q11905"/>
    </row>
    <row r="11906" spans="4:17" x14ac:dyDescent="0.35">
      <c r="D11906" s="7"/>
      <c r="L11906"/>
      <c r="Q11906"/>
    </row>
    <row r="11907" spans="4:17" x14ac:dyDescent="0.35">
      <c r="D11907" s="7"/>
      <c r="L11907"/>
      <c r="Q11907"/>
    </row>
    <row r="11908" spans="4:17" x14ac:dyDescent="0.35">
      <c r="D11908" s="7"/>
      <c r="L11908"/>
      <c r="Q11908"/>
    </row>
    <row r="11909" spans="4:17" x14ac:dyDescent="0.35">
      <c r="D11909" s="7"/>
      <c r="L11909"/>
      <c r="Q11909"/>
    </row>
    <row r="11910" spans="4:17" x14ac:dyDescent="0.35">
      <c r="D11910" s="7"/>
      <c r="L11910"/>
      <c r="Q11910"/>
    </row>
    <row r="11911" spans="4:17" x14ac:dyDescent="0.35">
      <c r="D11911" s="7"/>
      <c r="L11911"/>
      <c r="Q11911"/>
    </row>
    <row r="11912" spans="4:17" x14ac:dyDescent="0.35">
      <c r="D11912" s="7"/>
      <c r="L11912"/>
      <c r="Q11912"/>
    </row>
    <row r="11913" spans="4:17" x14ac:dyDescent="0.35">
      <c r="D11913" s="7"/>
      <c r="L11913"/>
      <c r="Q11913"/>
    </row>
    <row r="11914" spans="4:17" x14ac:dyDescent="0.35">
      <c r="D11914" s="7"/>
      <c r="L11914"/>
      <c r="Q11914"/>
    </row>
    <row r="11915" spans="4:17" x14ac:dyDescent="0.35">
      <c r="D11915" s="7"/>
      <c r="L11915"/>
      <c r="Q11915"/>
    </row>
    <row r="11916" spans="4:17" x14ac:dyDescent="0.35">
      <c r="D11916" s="7"/>
      <c r="L11916"/>
      <c r="Q11916"/>
    </row>
    <row r="11917" spans="4:17" x14ac:dyDescent="0.35">
      <c r="D11917" s="7"/>
      <c r="L11917"/>
      <c r="Q11917"/>
    </row>
    <row r="11918" spans="4:17" x14ac:dyDescent="0.35">
      <c r="D11918" s="7"/>
      <c r="L11918"/>
      <c r="Q11918"/>
    </row>
    <row r="11919" spans="4:17" x14ac:dyDescent="0.35">
      <c r="D11919" s="7"/>
      <c r="L11919"/>
      <c r="Q11919"/>
    </row>
    <row r="11920" spans="4:17" x14ac:dyDescent="0.35">
      <c r="D11920" s="7"/>
      <c r="L11920"/>
      <c r="Q11920"/>
    </row>
    <row r="11921" spans="4:17" x14ac:dyDescent="0.35">
      <c r="D11921" s="7"/>
      <c r="L11921"/>
      <c r="Q11921"/>
    </row>
    <row r="11922" spans="4:17" x14ac:dyDescent="0.35">
      <c r="D11922" s="7"/>
      <c r="L11922"/>
      <c r="Q11922"/>
    </row>
    <row r="11923" spans="4:17" x14ac:dyDescent="0.35">
      <c r="D11923" s="7"/>
      <c r="L11923"/>
      <c r="Q11923"/>
    </row>
    <row r="11924" spans="4:17" x14ac:dyDescent="0.35">
      <c r="D11924" s="7"/>
      <c r="L11924"/>
      <c r="Q11924"/>
    </row>
    <row r="11925" spans="4:17" x14ac:dyDescent="0.35">
      <c r="D11925" s="7"/>
      <c r="L11925"/>
      <c r="Q11925"/>
    </row>
    <row r="11926" spans="4:17" x14ac:dyDescent="0.35">
      <c r="D11926" s="7"/>
      <c r="L11926"/>
      <c r="Q11926"/>
    </row>
    <row r="11927" spans="4:17" x14ac:dyDescent="0.35">
      <c r="D11927" s="7"/>
      <c r="L11927"/>
      <c r="Q11927"/>
    </row>
    <row r="11928" spans="4:17" x14ac:dyDescent="0.35">
      <c r="D11928" s="7"/>
      <c r="L11928"/>
      <c r="Q11928"/>
    </row>
    <row r="11929" spans="4:17" x14ac:dyDescent="0.35">
      <c r="D11929" s="7"/>
      <c r="L11929"/>
      <c r="Q11929"/>
    </row>
    <row r="11930" spans="4:17" x14ac:dyDescent="0.35">
      <c r="D11930" s="7"/>
      <c r="L11930"/>
      <c r="Q11930"/>
    </row>
    <row r="11931" spans="4:17" x14ac:dyDescent="0.35">
      <c r="D11931" s="7"/>
      <c r="L11931"/>
      <c r="Q11931"/>
    </row>
    <row r="11932" spans="4:17" x14ac:dyDescent="0.35">
      <c r="D11932" s="7"/>
      <c r="L11932"/>
      <c r="Q11932"/>
    </row>
    <row r="11933" spans="4:17" x14ac:dyDescent="0.35">
      <c r="D11933" s="7"/>
      <c r="L11933"/>
      <c r="Q11933"/>
    </row>
    <row r="11934" spans="4:17" x14ac:dyDescent="0.35">
      <c r="D11934" s="7"/>
      <c r="L11934"/>
      <c r="Q11934"/>
    </row>
    <row r="11935" spans="4:17" x14ac:dyDescent="0.35">
      <c r="D11935" s="7"/>
      <c r="L11935"/>
      <c r="Q11935"/>
    </row>
    <row r="11936" spans="4:17" x14ac:dyDescent="0.35">
      <c r="D11936" s="7"/>
      <c r="L11936"/>
      <c r="Q11936"/>
    </row>
    <row r="11937" spans="4:17" x14ac:dyDescent="0.35">
      <c r="D11937" s="7"/>
      <c r="L11937"/>
      <c r="Q11937"/>
    </row>
    <row r="11938" spans="4:17" x14ac:dyDescent="0.35">
      <c r="D11938" s="7"/>
      <c r="L11938"/>
      <c r="Q11938"/>
    </row>
    <row r="11939" spans="4:17" x14ac:dyDescent="0.35">
      <c r="D11939" s="7"/>
      <c r="L11939"/>
      <c r="Q11939"/>
    </row>
    <row r="11940" spans="4:17" x14ac:dyDescent="0.35">
      <c r="D11940" s="7"/>
      <c r="L11940"/>
      <c r="Q11940"/>
    </row>
    <row r="11941" spans="4:17" x14ac:dyDescent="0.35">
      <c r="D11941" s="7"/>
      <c r="L11941"/>
      <c r="Q11941"/>
    </row>
    <row r="11942" spans="4:17" x14ac:dyDescent="0.35">
      <c r="D11942" s="7"/>
      <c r="L11942"/>
      <c r="Q11942"/>
    </row>
    <row r="11943" spans="4:17" x14ac:dyDescent="0.35">
      <c r="D11943" s="7"/>
      <c r="L11943"/>
      <c r="Q11943"/>
    </row>
    <row r="11944" spans="4:17" x14ac:dyDescent="0.35">
      <c r="D11944" s="7"/>
      <c r="L11944"/>
      <c r="Q11944"/>
    </row>
    <row r="11945" spans="4:17" x14ac:dyDescent="0.35">
      <c r="D11945" s="7"/>
      <c r="L11945"/>
      <c r="Q11945"/>
    </row>
    <row r="11946" spans="4:17" x14ac:dyDescent="0.35">
      <c r="D11946" s="7"/>
      <c r="L11946"/>
      <c r="Q11946"/>
    </row>
    <row r="11947" spans="4:17" x14ac:dyDescent="0.35">
      <c r="D11947" s="7"/>
      <c r="L11947"/>
      <c r="Q11947"/>
    </row>
    <row r="11948" spans="4:17" x14ac:dyDescent="0.35">
      <c r="D11948" s="7"/>
      <c r="L11948"/>
      <c r="Q11948"/>
    </row>
    <row r="11949" spans="4:17" x14ac:dyDescent="0.35">
      <c r="D11949" s="7"/>
      <c r="L11949"/>
      <c r="Q11949"/>
    </row>
    <row r="11950" spans="4:17" x14ac:dyDescent="0.35">
      <c r="D11950" s="7"/>
      <c r="L11950"/>
      <c r="Q11950"/>
    </row>
    <row r="11951" spans="4:17" x14ac:dyDescent="0.35">
      <c r="D11951" s="7"/>
      <c r="L11951"/>
      <c r="Q11951"/>
    </row>
    <row r="11952" spans="4:17" x14ac:dyDescent="0.35">
      <c r="D11952" s="7"/>
      <c r="L11952"/>
      <c r="Q11952"/>
    </row>
    <row r="11953" spans="4:17" x14ac:dyDescent="0.35">
      <c r="D11953" s="7"/>
      <c r="L11953"/>
      <c r="Q11953"/>
    </row>
    <row r="11954" spans="4:17" x14ac:dyDescent="0.35">
      <c r="D11954" s="7"/>
      <c r="L11954"/>
      <c r="Q11954"/>
    </row>
    <row r="11955" spans="4:17" x14ac:dyDescent="0.35">
      <c r="D11955" s="7"/>
      <c r="L11955"/>
      <c r="Q11955"/>
    </row>
    <row r="11956" spans="4:17" x14ac:dyDescent="0.35">
      <c r="D11956" s="7"/>
      <c r="L11956"/>
      <c r="Q11956"/>
    </row>
    <row r="11957" spans="4:17" x14ac:dyDescent="0.35">
      <c r="D11957" s="7"/>
      <c r="L11957"/>
      <c r="Q11957"/>
    </row>
    <row r="11958" spans="4:17" x14ac:dyDescent="0.35">
      <c r="D11958" s="7"/>
      <c r="L11958"/>
      <c r="Q11958"/>
    </row>
    <row r="11959" spans="4:17" x14ac:dyDescent="0.35">
      <c r="D11959" s="7"/>
      <c r="L11959"/>
      <c r="Q11959"/>
    </row>
    <row r="11960" spans="4:17" x14ac:dyDescent="0.35">
      <c r="D11960" s="7"/>
      <c r="L11960"/>
      <c r="Q11960"/>
    </row>
    <row r="11961" spans="4:17" x14ac:dyDescent="0.35">
      <c r="D11961" s="7"/>
      <c r="L11961"/>
      <c r="Q11961"/>
    </row>
    <row r="11962" spans="4:17" x14ac:dyDescent="0.35">
      <c r="D11962" s="7"/>
      <c r="L11962"/>
      <c r="Q11962"/>
    </row>
    <row r="11963" spans="4:17" x14ac:dyDescent="0.35">
      <c r="D11963" s="7"/>
      <c r="L11963"/>
      <c r="Q11963"/>
    </row>
    <row r="11964" spans="4:17" x14ac:dyDescent="0.35">
      <c r="D11964" s="7"/>
      <c r="L11964"/>
      <c r="Q11964"/>
    </row>
    <row r="11965" spans="4:17" x14ac:dyDescent="0.35">
      <c r="D11965" s="7"/>
      <c r="L11965"/>
      <c r="Q11965"/>
    </row>
    <row r="11966" spans="4:17" x14ac:dyDescent="0.35">
      <c r="D11966" s="7"/>
      <c r="L11966"/>
      <c r="Q11966"/>
    </row>
    <row r="11967" spans="4:17" x14ac:dyDescent="0.35">
      <c r="D11967" s="7"/>
      <c r="L11967"/>
      <c r="Q11967"/>
    </row>
    <row r="11968" spans="4:17" x14ac:dyDescent="0.35">
      <c r="D11968" s="7"/>
      <c r="L11968"/>
      <c r="Q11968"/>
    </row>
    <row r="11969" spans="4:17" x14ac:dyDescent="0.35">
      <c r="D11969" s="7"/>
      <c r="L11969"/>
      <c r="Q11969"/>
    </row>
    <row r="11970" spans="4:17" x14ac:dyDescent="0.35">
      <c r="D11970" s="7"/>
      <c r="L11970"/>
      <c r="Q11970"/>
    </row>
    <row r="11971" spans="4:17" x14ac:dyDescent="0.35">
      <c r="D11971" s="7"/>
      <c r="L11971"/>
      <c r="Q11971"/>
    </row>
    <row r="11972" spans="4:17" x14ac:dyDescent="0.35">
      <c r="D11972" s="7"/>
      <c r="L11972"/>
      <c r="Q11972"/>
    </row>
    <row r="11973" spans="4:17" x14ac:dyDescent="0.35">
      <c r="D11973" s="7"/>
      <c r="L11973"/>
      <c r="Q11973"/>
    </row>
    <row r="11974" spans="4:17" x14ac:dyDescent="0.35">
      <c r="D11974" s="7"/>
      <c r="L11974"/>
      <c r="Q11974"/>
    </row>
    <row r="11975" spans="4:17" x14ac:dyDescent="0.35">
      <c r="D11975" s="7"/>
      <c r="L11975"/>
      <c r="Q11975"/>
    </row>
    <row r="11976" spans="4:17" x14ac:dyDescent="0.35">
      <c r="D11976" s="7"/>
      <c r="L11976"/>
      <c r="Q11976"/>
    </row>
    <row r="11977" spans="4:17" x14ac:dyDescent="0.35">
      <c r="D11977" s="7"/>
      <c r="L11977"/>
      <c r="Q11977"/>
    </row>
    <row r="11978" spans="4:17" x14ac:dyDescent="0.35">
      <c r="D11978" s="7"/>
      <c r="L11978"/>
      <c r="Q11978"/>
    </row>
    <row r="11979" spans="4:17" x14ac:dyDescent="0.35">
      <c r="D11979" s="7"/>
      <c r="L11979"/>
      <c r="Q11979"/>
    </row>
    <row r="11980" spans="4:17" x14ac:dyDescent="0.35">
      <c r="D11980" s="7"/>
      <c r="L11980"/>
      <c r="Q11980"/>
    </row>
    <row r="11981" spans="4:17" x14ac:dyDescent="0.35">
      <c r="D11981" s="7"/>
      <c r="L11981"/>
      <c r="Q11981"/>
    </row>
    <row r="11982" spans="4:17" x14ac:dyDescent="0.35">
      <c r="D11982" s="7"/>
      <c r="L11982"/>
      <c r="Q11982"/>
    </row>
    <row r="11983" spans="4:17" x14ac:dyDescent="0.35">
      <c r="D11983" s="7"/>
      <c r="L11983"/>
      <c r="Q11983"/>
    </row>
    <row r="11984" spans="4:17" x14ac:dyDescent="0.35">
      <c r="D11984" s="7"/>
      <c r="L11984"/>
      <c r="Q11984"/>
    </row>
    <row r="11985" spans="4:17" x14ac:dyDescent="0.35">
      <c r="D11985" s="7"/>
      <c r="L11985"/>
      <c r="Q11985"/>
    </row>
    <row r="11986" spans="4:17" x14ac:dyDescent="0.35">
      <c r="D11986" s="7"/>
      <c r="L11986"/>
      <c r="Q11986"/>
    </row>
    <row r="11987" spans="4:17" x14ac:dyDescent="0.35">
      <c r="D11987" s="7"/>
      <c r="L11987"/>
      <c r="Q11987"/>
    </row>
    <row r="11988" spans="4:17" x14ac:dyDescent="0.35">
      <c r="D11988" s="7"/>
      <c r="L11988"/>
      <c r="Q11988"/>
    </row>
    <row r="11989" spans="4:17" x14ac:dyDescent="0.35">
      <c r="D11989" s="7"/>
      <c r="L11989"/>
      <c r="Q11989"/>
    </row>
    <row r="11990" spans="4:17" x14ac:dyDescent="0.35">
      <c r="D11990" s="7"/>
      <c r="L11990"/>
      <c r="Q11990"/>
    </row>
    <row r="11991" spans="4:17" x14ac:dyDescent="0.35">
      <c r="D11991" s="7"/>
      <c r="L11991"/>
      <c r="Q11991"/>
    </row>
    <row r="11992" spans="4:17" x14ac:dyDescent="0.35">
      <c r="D11992" s="7"/>
      <c r="L11992"/>
      <c r="Q11992"/>
    </row>
    <row r="11993" spans="4:17" x14ac:dyDescent="0.35">
      <c r="D11993" s="7"/>
      <c r="L11993"/>
      <c r="Q11993"/>
    </row>
    <row r="11994" spans="4:17" x14ac:dyDescent="0.35">
      <c r="D11994" s="7"/>
      <c r="L11994"/>
      <c r="Q11994"/>
    </row>
    <row r="11995" spans="4:17" x14ac:dyDescent="0.35">
      <c r="D11995" s="7"/>
      <c r="L11995"/>
      <c r="Q11995"/>
    </row>
    <row r="11996" spans="4:17" x14ac:dyDescent="0.35">
      <c r="D11996" s="7"/>
      <c r="L11996"/>
      <c r="Q11996"/>
    </row>
    <row r="11997" spans="4:17" x14ac:dyDescent="0.35">
      <c r="D11997" s="7"/>
      <c r="L11997"/>
      <c r="Q11997"/>
    </row>
    <row r="11998" spans="4:17" x14ac:dyDescent="0.35">
      <c r="D11998" s="7"/>
      <c r="L11998"/>
      <c r="Q11998"/>
    </row>
    <row r="11999" spans="4:17" x14ac:dyDescent="0.35">
      <c r="D11999" s="7"/>
      <c r="L11999"/>
      <c r="Q11999"/>
    </row>
    <row r="12000" spans="4:17" x14ac:dyDescent="0.35">
      <c r="D12000" s="7"/>
      <c r="L12000"/>
      <c r="Q12000"/>
    </row>
    <row r="12001" spans="4:17" x14ac:dyDescent="0.35">
      <c r="D12001" s="7"/>
      <c r="L12001"/>
      <c r="Q12001"/>
    </row>
    <row r="12002" spans="4:17" x14ac:dyDescent="0.35">
      <c r="D12002" s="7"/>
      <c r="L12002"/>
      <c r="Q12002"/>
    </row>
    <row r="12003" spans="4:17" x14ac:dyDescent="0.35">
      <c r="D12003" s="7"/>
      <c r="L12003"/>
      <c r="Q12003"/>
    </row>
    <row r="12004" spans="4:17" x14ac:dyDescent="0.35">
      <c r="D12004" s="7"/>
      <c r="L12004"/>
      <c r="Q12004"/>
    </row>
    <row r="12005" spans="4:17" x14ac:dyDescent="0.35">
      <c r="D12005" s="7"/>
      <c r="L12005"/>
      <c r="Q12005"/>
    </row>
    <row r="12006" spans="4:17" x14ac:dyDescent="0.35">
      <c r="D12006" s="7"/>
      <c r="L12006"/>
      <c r="Q12006"/>
    </row>
    <row r="12007" spans="4:17" x14ac:dyDescent="0.35">
      <c r="D12007" s="7"/>
      <c r="L12007"/>
      <c r="Q12007"/>
    </row>
    <row r="12008" spans="4:17" x14ac:dyDescent="0.35">
      <c r="D12008" s="7"/>
      <c r="L12008"/>
      <c r="Q12008"/>
    </row>
    <row r="12009" spans="4:17" x14ac:dyDescent="0.35">
      <c r="D12009" s="7"/>
      <c r="L12009"/>
      <c r="Q12009"/>
    </row>
    <row r="12010" spans="4:17" x14ac:dyDescent="0.35">
      <c r="D12010" s="7"/>
      <c r="L12010"/>
      <c r="Q12010"/>
    </row>
    <row r="12011" spans="4:17" x14ac:dyDescent="0.35">
      <c r="D12011" s="7"/>
      <c r="L12011"/>
      <c r="Q12011"/>
    </row>
    <row r="12012" spans="4:17" x14ac:dyDescent="0.35">
      <c r="D12012" s="7"/>
      <c r="L12012"/>
      <c r="Q12012"/>
    </row>
    <row r="12013" spans="4:17" x14ac:dyDescent="0.35">
      <c r="D12013" s="7"/>
      <c r="L12013"/>
      <c r="Q12013"/>
    </row>
    <row r="12014" spans="4:17" x14ac:dyDescent="0.35">
      <c r="D12014" s="7"/>
      <c r="L12014"/>
      <c r="Q12014"/>
    </row>
    <row r="12015" spans="4:17" x14ac:dyDescent="0.35">
      <c r="D12015" s="7"/>
      <c r="L12015"/>
      <c r="Q12015"/>
    </row>
    <row r="12016" spans="4:17" x14ac:dyDescent="0.35">
      <c r="D12016" s="7"/>
      <c r="L12016"/>
      <c r="Q12016"/>
    </row>
    <row r="12017" spans="4:17" x14ac:dyDescent="0.35">
      <c r="D12017" s="7"/>
      <c r="L12017"/>
      <c r="Q12017"/>
    </row>
    <row r="12018" spans="4:17" x14ac:dyDescent="0.35">
      <c r="D12018" s="7"/>
      <c r="L12018"/>
      <c r="Q12018"/>
    </row>
    <row r="12019" spans="4:17" x14ac:dyDescent="0.35">
      <c r="D12019" s="7"/>
      <c r="L12019"/>
      <c r="Q12019"/>
    </row>
    <row r="12020" spans="4:17" x14ac:dyDescent="0.35">
      <c r="D12020" s="7"/>
      <c r="L12020"/>
      <c r="Q12020"/>
    </row>
    <row r="12021" spans="4:17" x14ac:dyDescent="0.35">
      <c r="D12021" s="7"/>
      <c r="L12021"/>
      <c r="Q12021"/>
    </row>
    <row r="12022" spans="4:17" x14ac:dyDescent="0.35">
      <c r="D12022" s="7"/>
      <c r="L12022"/>
      <c r="Q12022"/>
    </row>
    <row r="12023" spans="4:17" x14ac:dyDescent="0.35">
      <c r="D12023" s="7"/>
      <c r="L12023"/>
      <c r="Q12023"/>
    </row>
    <row r="12024" spans="4:17" x14ac:dyDescent="0.35">
      <c r="D12024" s="7"/>
      <c r="L12024"/>
      <c r="Q12024"/>
    </row>
    <row r="12025" spans="4:17" x14ac:dyDescent="0.35">
      <c r="D12025" s="7"/>
      <c r="L12025"/>
      <c r="Q12025"/>
    </row>
    <row r="12026" spans="4:17" x14ac:dyDescent="0.35">
      <c r="D12026" s="7"/>
      <c r="L12026"/>
      <c r="Q12026"/>
    </row>
    <row r="12027" spans="4:17" x14ac:dyDescent="0.35">
      <c r="D12027" s="7"/>
      <c r="L12027"/>
      <c r="Q12027"/>
    </row>
    <row r="12028" spans="4:17" x14ac:dyDescent="0.35">
      <c r="D12028" s="7"/>
      <c r="L12028"/>
      <c r="Q12028"/>
    </row>
    <row r="12029" spans="4:17" x14ac:dyDescent="0.35">
      <c r="D12029" s="7"/>
      <c r="L12029"/>
      <c r="Q12029"/>
    </row>
    <row r="12030" spans="4:17" x14ac:dyDescent="0.35">
      <c r="D12030" s="7"/>
      <c r="L12030"/>
      <c r="Q12030"/>
    </row>
    <row r="12031" spans="4:17" x14ac:dyDescent="0.35">
      <c r="D12031" s="7"/>
      <c r="L12031"/>
      <c r="Q12031"/>
    </row>
    <row r="12032" spans="4:17" x14ac:dyDescent="0.35">
      <c r="D12032" s="7"/>
      <c r="L12032"/>
      <c r="Q12032"/>
    </row>
    <row r="12033" spans="4:17" x14ac:dyDescent="0.35">
      <c r="D12033" s="7"/>
      <c r="L12033"/>
      <c r="Q12033"/>
    </row>
    <row r="12034" spans="4:17" x14ac:dyDescent="0.35">
      <c r="D12034" s="7"/>
      <c r="L12034"/>
      <c r="Q12034"/>
    </row>
    <row r="12035" spans="4:17" x14ac:dyDescent="0.35">
      <c r="D12035" s="7"/>
      <c r="L12035"/>
      <c r="Q12035"/>
    </row>
    <row r="12036" spans="4:17" x14ac:dyDescent="0.35">
      <c r="D12036" s="7"/>
      <c r="L12036"/>
      <c r="Q12036"/>
    </row>
    <row r="12037" spans="4:17" x14ac:dyDescent="0.35">
      <c r="D12037" s="7"/>
      <c r="L12037"/>
      <c r="Q12037"/>
    </row>
    <row r="12038" spans="4:17" x14ac:dyDescent="0.35">
      <c r="D12038" s="7"/>
      <c r="L12038"/>
      <c r="Q12038"/>
    </row>
    <row r="12039" spans="4:17" x14ac:dyDescent="0.35">
      <c r="D12039" s="7"/>
      <c r="L12039"/>
      <c r="Q12039"/>
    </row>
    <row r="12040" spans="4:17" x14ac:dyDescent="0.35">
      <c r="D12040" s="7"/>
      <c r="L12040"/>
      <c r="Q12040"/>
    </row>
    <row r="12041" spans="4:17" x14ac:dyDescent="0.35">
      <c r="D12041" s="7"/>
      <c r="L12041"/>
      <c r="Q12041"/>
    </row>
    <row r="12042" spans="4:17" x14ac:dyDescent="0.35">
      <c r="D12042" s="7"/>
      <c r="L12042"/>
      <c r="Q12042"/>
    </row>
    <row r="12043" spans="4:17" x14ac:dyDescent="0.35">
      <c r="D12043" s="7"/>
      <c r="L12043"/>
      <c r="Q12043"/>
    </row>
    <row r="12044" spans="4:17" x14ac:dyDescent="0.35">
      <c r="D12044" s="7"/>
      <c r="L12044"/>
      <c r="Q12044"/>
    </row>
    <row r="12045" spans="4:17" x14ac:dyDescent="0.35">
      <c r="D12045" s="7"/>
      <c r="L12045"/>
      <c r="Q12045"/>
    </row>
    <row r="12046" spans="4:17" x14ac:dyDescent="0.35">
      <c r="D12046" s="7"/>
      <c r="L12046"/>
      <c r="Q12046"/>
    </row>
    <row r="12047" spans="4:17" x14ac:dyDescent="0.35">
      <c r="D12047" s="7"/>
      <c r="L12047"/>
      <c r="Q12047"/>
    </row>
    <row r="12048" spans="4:17" x14ac:dyDescent="0.35">
      <c r="D12048" s="7"/>
      <c r="L12048"/>
      <c r="Q12048"/>
    </row>
    <row r="12049" spans="4:17" x14ac:dyDescent="0.35">
      <c r="D12049" s="7"/>
      <c r="L12049"/>
      <c r="Q12049"/>
    </row>
    <row r="12050" spans="4:17" x14ac:dyDescent="0.35">
      <c r="D12050" s="7"/>
      <c r="L12050"/>
      <c r="Q12050"/>
    </row>
    <row r="12051" spans="4:17" x14ac:dyDescent="0.35">
      <c r="D12051" s="7"/>
      <c r="L12051"/>
      <c r="Q12051"/>
    </row>
    <row r="12052" spans="4:17" x14ac:dyDescent="0.35">
      <c r="D12052" s="7"/>
      <c r="L12052"/>
      <c r="Q12052"/>
    </row>
    <row r="12053" spans="4:17" x14ac:dyDescent="0.35">
      <c r="D12053" s="7"/>
      <c r="L12053"/>
      <c r="Q12053"/>
    </row>
    <row r="12054" spans="4:17" x14ac:dyDescent="0.35">
      <c r="D12054" s="7"/>
      <c r="L12054"/>
      <c r="Q12054"/>
    </row>
    <row r="12055" spans="4:17" x14ac:dyDescent="0.35">
      <c r="D12055" s="7"/>
      <c r="L12055"/>
      <c r="Q12055"/>
    </row>
    <row r="12056" spans="4:17" x14ac:dyDescent="0.35">
      <c r="D12056" s="7"/>
      <c r="L12056"/>
      <c r="Q12056"/>
    </row>
    <row r="12057" spans="4:17" x14ac:dyDescent="0.35">
      <c r="D12057" s="7"/>
      <c r="L12057"/>
      <c r="Q12057"/>
    </row>
    <row r="12058" spans="4:17" x14ac:dyDescent="0.35">
      <c r="D12058" s="7"/>
      <c r="L12058"/>
      <c r="Q12058"/>
    </row>
    <row r="12059" spans="4:17" x14ac:dyDescent="0.35">
      <c r="D12059" s="7"/>
      <c r="L12059"/>
      <c r="Q12059"/>
    </row>
    <row r="12060" spans="4:17" x14ac:dyDescent="0.35">
      <c r="D12060" s="7"/>
      <c r="L12060"/>
      <c r="Q12060"/>
    </row>
    <row r="12061" spans="4:17" x14ac:dyDescent="0.35">
      <c r="D12061" s="7"/>
      <c r="L12061"/>
      <c r="Q12061"/>
    </row>
    <row r="12062" spans="4:17" x14ac:dyDescent="0.35">
      <c r="D12062" s="7"/>
      <c r="L12062"/>
      <c r="Q12062"/>
    </row>
    <row r="12063" spans="4:17" x14ac:dyDescent="0.35">
      <c r="D12063" s="7"/>
      <c r="L12063"/>
      <c r="Q12063"/>
    </row>
    <row r="12064" spans="4:17" x14ac:dyDescent="0.35">
      <c r="D12064" s="7"/>
      <c r="L12064"/>
      <c r="Q12064"/>
    </row>
    <row r="12065" spans="4:17" x14ac:dyDescent="0.35">
      <c r="D12065" s="7"/>
      <c r="L12065"/>
      <c r="Q12065"/>
    </row>
    <row r="12066" spans="4:17" x14ac:dyDescent="0.35">
      <c r="D12066" s="7"/>
      <c r="L12066"/>
      <c r="Q12066"/>
    </row>
    <row r="12067" spans="4:17" x14ac:dyDescent="0.35">
      <c r="D12067" s="7"/>
      <c r="L12067"/>
      <c r="Q12067"/>
    </row>
    <row r="12068" spans="4:17" x14ac:dyDescent="0.35">
      <c r="D12068" s="7"/>
      <c r="L12068"/>
      <c r="Q12068"/>
    </row>
    <row r="12069" spans="4:17" x14ac:dyDescent="0.35">
      <c r="D12069" s="7"/>
      <c r="L12069"/>
      <c r="Q12069"/>
    </row>
    <row r="12070" spans="4:17" x14ac:dyDescent="0.35">
      <c r="D12070" s="7"/>
      <c r="L12070"/>
      <c r="Q12070"/>
    </row>
    <row r="12071" spans="4:17" x14ac:dyDescent="0.35">
      <c r="D12071" s="7"/>
      <c r="L12071"/>
      <c r="Q12071"/>
    </row>
    <row r="12072" spans="4:17" x14ac:dyDescent="0.35">
      <c r="D12072" s="7"/>
      <c r="L12072"/>
      <c r="Q12072"/>
    </row>
    <row r="12073" spans="4:17" x14ac:dyDescent="0.35">
      <c r="D12073" s="7"/>
      <c r="L12073"/>
      <c r="Q12073"/>
    </row>
    <row r="12074" spans="4:17" x14ac:dyDescent="0.35">
      <c r="D12074" s="7"/>
      <c r="L12074"/>
      <c r="Q12074"/>
    </row>
    <row r="12075" spans="4:17" x14ac:dyDescent="0.35">
      <c r="D12075" s="7"/>
      <c r="L12075"/>
      <c r="Q12075"/>
    </row>
    <row r="12076" spans="4:17" x14ac:dyDescent="0.35">
      <c r="D12076" s="7"/>
      <c r="L12076"/>
      <c r="Q12076"/>
    </row>
    <row r="12077" spans="4:17" x14ac:dyDescent="0.35">
      <c r="D12077" s="7"/>
      <c r="L12077"/>
      <c r="Q12077"/>
    </row>
    <row r="12078" spans="4:17" x14ac:dyDescent="0.35">
      <c r="D12078" s="7"/>
      <c r="L12078"/>
      <c r="Q12078"/>
    </row>
    <row r="12079" spans="4:17" x14ac:dyDescent="0.35">
      <c r="D12079" s="7"/>
      <c r="L12079"/>
      <c r="Q12079"/>
    </row>
    <row r="12080" spans="4:17" x14ac:dyDescent="0.35">
      <c r="D12080" s="7"/>
      <c r="L12080"/>
      <c r="Q12080"/>
    </row>
    <row r="12081" spans="4:17" x14ac:dyDescent="0.35">
      <c r="D12081" s="7"/>
      <c r="L12081"/>
      <c r="Q12081"/>
    </row>
    <row r="12082" spans="4:17" x14ac:dyDescent="0.35">
      <c r="D12082" s="7"/>
      <c r="L12082"/>
      <c r="Q12082"/>
    </row>
    <row r="12083" spans="4:17" x14ac:dyDescent="0.35">
      <c r="D12083" s="7"/>
      <c r="L12083"/>
      <c r="Q12083"/>
    </row>
    <row r="12084" spans="4:17" x14ac:dyDescent="0.35">
      <c r="D12084" s="7"/>
      <c r="L12084"/>
      <c r="Q12084"/>
    </row>
    <row r="12085" spans="4:17" x14ac:dyDescent="0.35">
      <c r="D12085" s="7"/>
      <c r="L12085"/>
      <c r="Q12085"/>
    </row>
    <row r="12086" spans="4:17" x14ac:dyDescent="0.35">
      <c r="D12086" s="7"/>
      <c r="L12086"/>
      <c r="Q12086"/>
    </row>
    <row r="12087" spans="4:17" x14ac:dyDescent="0.35">
      <c r="D12087" s="7"/>
      <c r="L12087"/>
      <c r="Q12087"/>
    </row>
    <row r="12088" spans="4:17" x14ac:dyDescent="0.35">
      <c r="D12088" s="7"/>
      <c r="L12088"/>
      <c r="Q12088"/>
    </row>
    <row r="12089" spans="4:17" x14ac:dyDescent="0.35">
      <c r="D12089" s="7"/>
      <c r="L12089"/>
      <c r="Q12089"/>
    </row>
    <row r="12090" spans="4:17" x14ac:dyDescent="0.35">
      <c r="D12090" s="7"/>
      <c r="L12090"/>
      <c r="Q12090"/>
    </row>
    <row r="12091" spans="4:17" x14ac:dyDescent="0.35">
      <c r="D12091" s="7"/>
      <c r="L12091"/>
      <c r="Q12091"/>
    </row>
    <row r="12092" spans="4:17" x14ac:dyDescent="0.35">
      <c r="D12092" s="7"/>
      <c r="L12092"/>
      <c r="Q12092"/>
    </row>
    <row r="12093" spans="4:17" x14ac:dyDescent="0.35">
      <c r="D12093" s="7"/>
      <c r="L12093"/>
      <c r="Q12093"/>
    </row>
    <row r="12094" spans="4:17" x14ac:dyDescent="0.35">
      <c r="D12094" s="7"/>
      <c r="L12094"/>
      <c r="Q12094"/>
    </row>
    <row r="12095" spans="4:17" x14ac:dyDescent="0.35">
      <c r="D12095" s="7"/>
      <c r="L12095"/>
      <c r="Q12095"/>
    </row>
    <row r="12096" spans="4:17" x14ac:dyDescent="0.35">
      <c r="D12096" s="7"/>
      <c r="L12096"/>
      <c r="Q12096"/>
    </row>
    <row r="12097" spans="4:17" x14ac:dyDescent="0.35">
      <c r="D12097" s="7"/>
      <c r="L12097"/>
      <c r="Q12097"/>
    </row>
    <row r="12098" spans="4:17" x14ac:dyDescent="0.35">
      <c r="D12098" s="7"/>
      <c r="L12098"/>
      <c r="Q12098"/>
    </row>
    <row r="12099" spans="4:17" x14ac:dyDescent="0.35">
      <c r="D12099" s="7"/>
      <c r="L12099"/>
      <c r="Q12099"/>
    </row>
    <row r="12100" spans="4:17" x14ac:dyDescent="0.35">
      <c r="D12100" s="7"/>
      <c r="L12100"/>
      <c r="Q12100"/>
    </row>
    <row r="12101" spans="4:17" x14ac:dyDescent="0.35">
      <c r="D12101" s="7"/>
      <c r="L12101"/>
      <c r="Q12101"/>
    </row>
    <row r="12102" spans="4:17" x14ac:dyDescent="0.35">
      <c r="D12102" s="7"/>
      <c r="L12102"/>
      <c r="Q12102"/>
    </row>
    <row r="12103" spans="4:17" x14ac:dyDescent="0.35">
      <c r="D12103" s="7"/>
      <c r="L12103"/>
      <c r="Q12103"/>
    </row>
    <row r="12104" spans="4:17" x14ac:dyDescent="0.35">
      <c r="D12104" s="7"/>
      <c r="L12104"/>
      <c r="Q12104"/>
    </row>
    <row r="12105" spans="4:17" x14ac:dyDescent="0.35">
      <c r="D12105" s="7"/>
      <c r="L12105"/>
      <c r="Q12105"/>
    </row>
    <row r="12106" spans="4:17" x14ac:dyDescent="0.35">
      <c r="D12106" s="7"/>
      <c r="L12106"/>
      <c r="Q12106"/>
    </row>
    <row r="12107" spans="4:17" x14ac:dyDescent="0.35">
      <c r="D12107" s="7"/>
      <c r="L12107"/>
      <c r="Q12107"/>
    </row>
    <row r="12108" spans="4:17" x14ac:dyDescent="0.35">
      <c r="D12108" s="7"/>
      <c r="L12108"/>
      <c r="Q12108"/>
    </row>
    <row r="12109" spans="4:17" x14ac:dyDescent="0.35">
      <c r="D12109" s="7"/>
      <c r="L12109"/>
      <c r="Q12109"/>
    </row>
    <row r="12110" spans="4:17" x14ac:dyDescent="0.35">
      <c r="D12110" s="7"/>
      <c r="L12110"/>
      <c r="Q12110"/>
    </row>
    <row r="12111" spans="4:17" x14ac:dyDescent="0.35">
      <c r="D12111" s="7"/>
      <c r="L12111"/>
      <c r="Q12111"/>
    </row>
    <row r="12112" spans="4:17" x14ac:dyDescent="0.35">
      <c r="D12112" s="7"/>
      <c r="L12112"/>
      <c r="Q12112"/>
    </row>
    <row r="12113" spans="4:17" x14ac:dyDescent="0.35">
      <c r="D12113" s="7"/>
      <c r="L12113"/>
      <c r="Q12113"/>
    </row>
    <row r="12114" spans="4:17" x14ac:dyDescent="0.35">
      <c r="D12114" s="7"/>
      <c r="L12114"/>
      <c r="Q12114"/>
    </row>
    <row r="12115" spans="4:17" x14ac:dyDescent="0.35">
      <c r="D12115" s="7"/>
      <c r="L12115"/>
      <c r="Q12115"/>
    </row>
    <row r="12116" spans="4:17" x14ac:dyDescent="0.35">
      <c r="D12116" s="7"/>
      <c r="L12116"/>
      <c r="Q12116"/>
    </row>
    <row r="12117" spans="4:17" x14ac:dyDescent="0.35">
      <c r="D12117" s="7"/>
      <c r="L12117"/>
      <c r="Q12117"/>
    </row>
    <row r="12118" spans="4:17" x14ac:dyDescent="0.35">
      <c r="D12118" s="7"/>
      <c r="L12118"/>
      <c r="Q12118"/>
    </row>
    <row r="12119" spans="4:17" x14ac:dyDescent="0.35">
      <c r="D12119" s="7"/>
      <c r="L12119"/>
      <c r="Q12119"/>
    </row>
    <row r="12120" spans="4:17" x14ac:dyDescent="0.35">
      <c r="D12120" s="7"/>
      <c r="L12120"/>
      <c r="Q12120"/>
    </row>
    <row r="12121" spans="4:17" x14ac:dyDescent="0.35">
      <c r="D12121" s="7"/>
      <c r="L12121"/>
      <c r="Q12121"/>
    </row>
    <row r="12122" spans="4:17" x14ac:dyDescent="0.35">
      <c r="D12122" s="7"/>
      <c r="L12122"/>
      <c r="Q12122"/>
    </row>
    <row r="12123" spans="4:17" x14ac:dyDescent="0.35">
      <c r="D12123" s="7"/>
      <c r="L12123"/>
      <c r="Q12123"/>
    </row>
    <row r="12124" spans="4:17" x14ac:dyDescent="0.35">
      <c r="D12124" s="7"/>
      <c r="L12124"/>
      <c r="Q12124"/>
    </row>
    <row r="12125" spans="4:17" x14ac:dyDescent="0.35">
      <c r="D12125" s="7"/>
      <c r="L12125"/>
      <c r="Q12125"/>
    </row>
    <row r="12126" spans="4:17" x14ac:dyDescent="0.35">
      <c r="D12126" s="7"/>
      <c r="L12126"/>
      <c r="Q12126"/>
    </row>
    <row r="12127" spans="4:17" x14ac:dyDescent="0.35">
      <c r="D12127" s="7"/>
      <c r="L12127"/>
      <c r="Q12127"/>
    </row>
    <row r="12128" spans="4:17" x14ac:dyDescent="0.35">
      <c r="D12128" s="7"/>
      <c r="L12128"/>
      <c r="Q12128"/>
    </row>
    <row r="12129" spans="4:17" x14ac:dyDescent="0.35">
      <c r="D12129" s="7"/>
      <c r="L12129"/>
      <c r="Q12129"/>
    </row>
    <row r="12130" spans="4:17" x14ac:dyDescent="0.35">
      <c r="D12130" s="7"/>
      <c r="L12130"/>
      <c r="Q12130"/>
    </row>
    <row r="12131" spans="4:17" x14ac:dyDescent="0.35">
      <c r="D12131" s="7"/>
      <c r="L12131"/>
      <c r="Q12131"/>
    </row>
    <row r="12132" spans="4:17" x14ac:dyDescent="0.35">
      <c r="D12132" s="7"/>
      <c r="L12132"/>
      <c r="Q12132"/>
    </row>
    <row r="12133" spans="4:17" x14ac:dyDescent="0.35">
      <c r="D12133" s="7"/>
      <c r="L12133"/>
      <c r="Q12133"/>
    </row>
    <row r="12134" spans="4:17" x14ac:dyDescent="0.35">
      <c r="D12134" s="7"/>
      <c r="L12134"/>
      <c r="Q12134"/>
    </row>
    <row r="12135" spans="4:17" x14ac:dyDescent="0.35">
      <c r="D12135" s="7"/>
      <c r="L12135"/>
      <c r="Q12135"/>
    </row>
    <row r="12136" spans="4:17" x14ac:dyDescent="0.35">
      <c r="D12136" s="7"/>
      <c r="L12136"/>
      <c r="Q12136"/>
    </row>
    <row r="12137" spans="4:17" x14ac:dyDescent="0.35">
      <c r="D12137" s="7"/>
      <c r="L12137"/>
      <c r="Q12137"/>
    </row>
    <row r="12138" spans="4:17" x14ac:dyDescent="0.35">
      <c r="D12138" s="7"/>
      <c r="L12138"/>
      <c r="Q12138"/>
    </row>
    <row r="12139" spans="4:17" x14ac:dyDescent="0.35">
      <c r="D12139" s="7"/>
      <c r="L12139"/>
      <c r="Q12139"/>
    </row>
    <row r="12140" spans="4:17" x14ac:dyDescent="0.35">
      <c r="D12140" s="7"/>
      <c r="L12140"/>
      <c r="Q12140"/>
    </row>
    <row r="12141" spans="4:17" x14ac:dyDescent="0.35">
      <c r="D12141" s="7"/>
      <c r="L12141"/>
      <c r="Q12141"/>
    </row>
    <row r="12142" spans="4:17" x14ac:dyDescent="0.35">
      <c r="D12142" s="7"/>
      <c r="L12142"/>
      <c r="Q12142"/>
    </row>
    <row r="12143" spans="4:17" x14ac:dyDescent="0.35">
      <c r="D12143" s="7"/>
      <c r="L12143"/>
      <c r="Q12143"/>
    </row>
    <row r="12144" spans="4:17" x14ac:dyDescent="0.35">
      <c r="D12144" s="7"/>
      <c r="L12144"/>
      <c r="Q12144"/>
    </row>
    <row r="12145" spans="4:17" x14ac:dyDescent="0.35">
      <c r="D12145" s="7"/>
      <c r="L12145"/>
      <c r="Q12145"/>
    </row>
    <row r="12146" spans="4:17" x14ac:dyDescent="0.35">
      <c r="D12146" s="7"/>
      <c r="L12146"/>
      <c r="Q12146"/>
    </row>
    <row r="12147" spans="4:17" x14ac:dyDescent="0.35">
      <c r="D12147" s="7"/>
      <c r="L12147"/>
      <c r="Q12147"/>
    </row>
    <row r="12148" spans="4:17" x14ac:dyDescent="0.35">
      <c r="D12148" s="7"/>
      <c r="L12148"/>
      <c r="Q12148"/>
    </row>
    <row r="12149" spans="4:17" x14ac:dyDescent="0.35">
      <c r="D12149" s="7"/>
      <c r="L12149"/>
      <c r="Q12149"/>
    </row>
    <row r="12150" spans="4:17" x14ac:dyDescent="0.35">
      <c r="D12150" s="7"/>
      <c r="L12150"/>
      <c r="Q12150"/>
    </row>
    <row r="12151" spans="4:17" x14ac:dyDescent="0.35">
      <c r="D12151" s="7"/>
      <c r="L12151"/>
      <c r="Q12151"/>
    </row>
    <row r="12152" spans="4:17" x14ac:dyDescent="0.35">
      <c r="D12152" s="7"/>
      <c r="L12152"/>
      <c r="Q12152"/>
    </row>
    <row r="12153" spans="4:17" x14ac:dyDescent="0.35">
      <c r="D12153" s="7"/>
      <c r="L12153"/>
      <c r="Q12153"/>
    </row>
    <row r="12154" spans="4:17" x14ac:dyDescent="0.35">
      <c r="D12154" s="7"/>
      <c r="L12154"/>
      <c r="Q12154"/>
    </row>
    <row r="12155" spans="4:17" x14ac:dyDescent="0.35">
      <c r="D12155" s="7"/>
      <c r="L12155"/>
      <c r="Q12155"/>
    </row>
    <row r="12156" spans="4:17" x14ac:dyDescent="0.35">
      <c r="D12156" s="7"/>
      <c r="L12156"/>
      <c r="Q12156"/>
    </row>
    <row r="12157" spans="4:17" x14ac:dyDescent="0.35">
      <c r="D12157" s="7"/>
      <c r="L12157"/>
      <c r="Q12157"/>
    </row>
    <row r="12158" spans="4:17" x14ac:dyDescent="0.35">
      <c r="D12158" s="7"/>
      <c r="L12158"/>
      <c r="Q12158"/>
    </row>
    <row r="12159" spans="4:17" x14ac:dyDescent="0.35">
      <c r="D12159" s="7"/>
      <c r="L12159"/>
      <c r="Q12159"/>
    </row>
    <row r="12160" spans="4:17" x14ac:dyDescent="0.35">
      <c r="D12160" s="7"/>
      <c r="L12160"/>
      <c r="Q12160"/>
    </row>
    <row r="12161" spans="4:17" x14ac:dyDescent="0.35">
      <c r="D12161" s="7"/>
      <c r="L12161"/>
      <c r="Q12161"/>
    </row>
    <row r="12162" spans="4:17" x14ac:dyDescent="0.35">
      <c r="D12162" s="7"/>
      <c r="L12162"/>
      <c r="Q12162"/>
    </row>
    <row r="12163" spans="4:17" x14ac:dyDescent="0.35">
      <c r="D12163" s="7"/>
      <c r="L12163"/>
      <c r="Q12163"/>
    </row>
    <row r="12164" spans="4:17" x14ac:dyDescent="0.35">
      <c r="D12164" s="7"/>
      <c r="L12164"/>
      <c r="Q12164"/>
    </row>
    <row r="12165" spans="4:17" x14ac:dyDescent="0.35">
      <c r="D12165" s="7"/>
      <c r="L12165"/>
      <c r="Q12165"/>
    </row>
    <row r="12166" spans="4:17" x14ac:dyDescent="0.35">
      <c r="D12166" s="7"/>
      <c r="L12166"/>
      <c r="Q12166"/>
    </row>
    <row r="12167" spans="4:17" x14ac:dyDescent="0.35">
      <c r="D12167" s="7"/>
      <c r="L12167"/>
      <c r="Q12167"/>
    </row>
    <row r="12168" spans="4:17" x14ac:dyDescent="0.35">
      <c r="D12168" s="7"/>
      <c r="L12168"/>
      <c r="Q12168"/>
    </row>
    <row r="12169" spans="4:17" x14ac:dyDescent="0.35">
      <c r="D12169" s="7"/>
      <c r="L12169"/>
      <c r="Q12169"/>
    </row>
    <row r="12170" spans="4:17" x14ac:dyDescent="0.35">
      <c r="D12170" s="7"/>
      <c r="L12170"/>
      <c r="Q12170"/>
    </row>
    <row r="12171" spans="4:17" x14ac:dyDescent="0.35">
      <c r="D12171" s="7"/>
      <c r="L12171"/>
      <c r="Q12171"/>
    </row>
    <row r="12172" spans="4:17" x14ac:dyDescent="0.35">
      <c r="D12172" s="7"/>
      <c r="L12172"/>
      <c r="Q12172"/>
    </row>
    <row r="12173" spans="4:17" x14ac:dyDescent="0.35">
      <c r="D12173" s="7"/>
      <c r="L12173"/>
      <c r="Q12173"/>
    </row>
    <row r="12174" spans="4:17" x14ac:dyDescent="0.35">
      <c r="D12174" s="7"/>
      <c r="L12174"/>
      <c r="Q12174"/>
    </row>
    <row r="12175" spans="4:17" x14ac:dyDescent="0.35">
      <c r="D12175" s="7"/>
      <c r="L12175"/>
      <c r="Q12175"/>
    </row>
    <row r="12176" spans="4:17" x14ac:dyDescent="0.35">
      <c r="D12176" s="7"/>
      <c r="L12176"/>
      <c r="Q12176"/>
    </row>
    <row r="12177" spans="4:17" x14ac:dyDescent="0.35">
      <c r="D12177" s="7"/>
      <c r="L12177"/>
      <c r="Q12177"/>
    </row>
    <row r="12178" spans="4:17" x14ac:dyDescent="0.35">
      <c r="D12178" s="7"/>
      <c r="L12178"/>
      <c r="Q12178"/>
    </row>
    <row r="12179" spans="4:17" x14ac:dyDescent="0.35">
      <c r="D12179" s="7"/>
      <c r="L12179"/>
      <c r="Q12179"/>
    </row>
    <row r="12180" spans="4:17" x14ac:dyDescent="0.35">
      <c r="D12180" s="7"/>
      <c r="L12180"/>
      <c r="Q12180"/>
    </row>
    <row r="12181" spans="4:17" x14ac:dyDescent="0.35">
      <c r="D12181" s="7"/>
      <c r="L12181"/>
      <c r="Q12181"/>
    </row>
    <row r="12182" spans="4:17" x14ac:dyDescent="0.35">
      <c r="D12182" s="7"/>
      <c r="L12182"/>
      <c r="Q12182"/>
    </row>
    <row r="12183" spans="4:17" x14ac:dyDescent="0.35">
      <c r="D12183" s="7"/>
      <c r="L12183"/>
      <c r="Q12183"/>
    </row>
    <row r="12184" spans="4:17" x14ac:dyDescent="0.35">
      <c r="D12184" s="7"/>
      <c r="L12184"/>
      <c r="Q12184"/>
    </row>
    <row r="12185" spans="4:17" x14ac:dyDescent="0.35">
      <c r="D12185" s="7"/>
      <c r="L12185"/>
      <c r="Q12185"/>
    </row>
    <row r="12186" spans="4:17" x14ac:dyDescent="0.35">
      <c r="D12186" s="7"/>
      <c r="L12186"/>
      <c r="Q12186"/>
    </row>
    <row r="12187" spans="4:17" x14ac:dyDescent="0.35">
      <c r="D12187" s="7"/>
      <c r="L12187"/>
      <c r="Q12187"/>
    </row>
    <row r="12188" spans="4:17" x14ac:dyDescent="0.35">
      <c r="D12188" s="7"/>
      <c r="L12188"/>
      <c r="Q12188"/>
    </row>
    <row r="12189" spans="4:17" x14ac:dyDescent="0.35">
      <c r="D12189" s="7"/>
      <c r="L12189"/>
      <c r="Q12189"/>
    </row>
    <row r="12190" spans="4:17" x14ac:dyDescent="0.35">
      <c r="D12190" s="7"/>
      <c r="L12190"/>
      <c r="Q12190"/>
    </row>
    <row r="12191" spans="4:17" x14ac:dyDescent="0.35">
      <c r="D12191" s="7"/>
      <c r="L12191"/>
      <c r="Q12191"/>
    </row>
    <row r="12192" spans="4:17" x14ac:dyDescent="0.35">
      <c r="D12192" s="7"/>
      <c r="L12192"/>
      <c r="Q12192"/>
    </row>
    <row r="12193" spans="4:17" x14ac:dyDescent="0.35">
      <c r="D12193" s="7"/>
      <c r="L12193"/>
      <c r="Q12193"/>
    </row>
    <row r="12194" spans="4:17" x14ac:dyDescent="0.35">
      <c r="D12194" s="7"/>
      <c r="L12194"/>
      <c r="Q12194"/>
    </row>
    <row r="12195" spans="4:17" x14ac:dyDescent="0.35">
      <c r="D12195" s="7"/>
      <c r="L12195"/>
      <c r="Q12195"/>
    </row>
    <row r="12196" spans="4:17" x14ac:dyDescent="0.35">
      <c r="D12196" s="7"/>
      <c r="L12196"/>
      <c r="Q12196"/>
    </row>
    <row r="12197" spans="4:17" x14ac:dyDescent="0.35">
      <c r="D12197" s="7"/>
      <c r="L12197"/>
      <c r="Q12197"/>
    </row>
    <row r="12198" spans="4:17" x14ac:dyDescent="0.35">
      <c r="D12198" s="7"/>
      <c r="L12198"/>
      <c r="Q12198"/>
    </row>
    <row r="12199" spans="4:17" x14ac:dyDescent="0.35">
      <c r="D12199" s="7"/>
      <c r="L12199"/>
      <c r="Q12199"/>
    </row>
    <row r="12200" spans="4:17" x14ac:dyDescent="0.35">
      <c r="D12200" s="7"/>
      <c r="L12200"/>
      <c r="Q12200"/>
    </row>
    <row r="12201" spans="4:17" x14ac:dyDescent="0.35">
      <c r="D12201" s="7"/>
      <c r="L12201"/>
      <c r="Q12201"/>
    </row>
    <row r="12202" spans="4:17" x14ac:dyDescent="0.35">
      <c r="D12202" s="7"/>
      <c r="L12202"/>
      <c r="Q12202"/>
    </row>
    <row r="12203" spans="4:17" x14ac:dyDescent="0.35">
      <c r="D12203" s="7"/>
      <c r="L12203"/>
      <c r="Q12203"/>
    </row>
    <row r="12204" spans="4:17" x14ac:dyDescent="0.35">
      <c r="D12204" s="7"/>
      <c r="L12204"/>
      <c r="Q12204"/>
    </row>
    <row r="12205" spans="4:17" x14ac:dyDescent="0.35">
      <c r="D12205" s="7"/>
      <c r="L12205"/>
      <c r="Q12205"/>
    </row>
    <row r="12206" spans="4:17" x14ac:dyDescent="0.35">
      <c r="D12206" s="7"/>
      <c r="L12206"/>
      <c r="Q12206"/>
    </row>
    <row r="12207" spans="4:17" x14ac:dyDescent="0.35">
      <c r="D12207" s="7"/>
      <c r="L12207"/>
      <c r="Q12207"/>
    </row>
    <row r="12208" spans="4:17" x14ac:dyDescent="0.35">
      <c r="D12208" s="7"/>
      <c r="L12208"/>
      <c r="Q12208"/>
    </row>
    <row r="12209" spans="4:17" x14ac:dyDescent="0.35">
      <c r="D12209" s="7"/>
      <c r="L12209"/>
      <c r="Q12209"/>
    </row>
    <row r="12210" spans="4:17" x14ac:dyDescent="0.35">
      <c r="D12210" s="7"/>
      <c r="L12210"/>
      <c r="Q12210"/>
    </row>
    <row r="12211" spans="4:17" x14ac:dyDescent="0.35">
      <c r="D12211" s="7"/>
      <c r="L12211"/>
      <c r="Q12211"/>
    </row>
    <row r="12212" spans="4:17" x14ac:dyDescent="0.35">
      <c r="D12212" s="7"/>
      <c r="L12212"/>
      <c r="Q12212"/>
    </row>
    <row r="12213" spans="4:17" x14ac:dyDescent="0.35">
      <c r="D12213" s="7"/>
      <c r="L12213"/>
      <c r="Q12213"/>
    </row>
    <row r="12214" spans="4:17" x14ac:dyDescent="0.35">
      <c r="D12214" s="7"/>
      <c r="L12214"/>
      <c r="Q12214"/>
    </row>
    <row r="12215" spans="4:17" x14ac:dyDescent="0.35">
      <c r="D12215" s="7"/>
      <c r="L12215"/>
      <c r="Q12215"/>
    </row>
    <row r="12216" spans="4:17" x14ac:dyDescent="0.35">
      <c r="D12216" s="7"/>
      <c r="L12216"/>
      <c r="Q12216"/>
    </row>
    <row r="12217" spans="4:17" x14ac:dyDescent="0.35">
      <c r="D12217" s="7"/>
      <c r="L12217"/>
      <c r="Q12217"/>
    </row>
    <row r="12218" spans="4:17" x14ac:dyDescent="0.35">
      <c r="D12218" s="7"/>
      <c r="L12218"/>
      <c r="Q12218"/>
    </row>
    <row r="12219" spans="4:17" x14ac:dyDescent="0.35">
      <c r="D12219" s="7"/>
      <c r="L12219"/>
      <c r="Q12219"/>
    </row>
    <row r="12220" spans="4:17" x14ac:dyDescent="0.35">
      <c r="D12220" s="7"/>
      <c r="L12220"/>
      <c r="Q12220"/>
    </row>
    <row r="12221" spans="4:17" x14ac:dyDescent="0.35">
      <c r="D12221" s="7"/>
      <c r="L12221"/>
      <c r="Q12221"/>
    </row>
    <row r="12222" spans="4:17" x14ac:dyDescent="0.35">
      <c r="D12222" s="7"/>
      <c r="L12222"/>
      <c r="Q12222"/>
    </row>
    <row r="12223" spans="4:17" x14ac:dyDescent="0.35">
      <c r="D12223" s="7"/>
      <c r="L12223"/>
      <c r="Q12223"/>
    </row>
    <row r="12224" spans="4:17" x14ac:dyDescent="0.35">
      <c r="D12224" s="7"/>
      <c r="L12224"/>
      <c r="Q12224"/>
    </row>
    <row r="12225" spans="4:17" x14ac:dyDescent="0.35">
      <c r="D12225" s="7"/>
      <c r="L12225"/>
      <c r="Q12225"/>
    </row>
    <row r="12226" spans="4:17" x14ac:dyDescent="0.35">
      <c r="D12226" s="7"/>
      <c r="L12226"/>
      <c r="Q12226"/>
    </row>
    <row r="12227" spans="4:17" x14ac:dyDescent="0.35">
      <c r="D12227" s="7"/>
      <c r="L12227"/>
      <c r="Q12227"/>
    </row>
    <row r="12228" spans="4:17" x14ac:dyDescent="0.35">
      <c r="D12228" s="7"/>
      <c r="L12228"/>
      <c r="Q12228"/>
    </row>
    <row r="12229" spans="4:17" x14ac:dyDescent="0.35">
      <c r="D12229" s="7"/>
      <c r="L12229"/>
      <c r="Q12229"/>
    </row>
    <row r="12230" spans="4:17" x14ac:dyDescent="0.35">
      <c r="D12230" s="7"/>
      <c r="L12230"/>
      <c r="Q12230"/>
    </row>
    <row r="12231" spans="4:17" x14ac:dyDescent="0.35">
      <c r="D12231" s="7"/>
      <c r="L12231"/>
      <c r="Q12231"/>
    </row>
    <row r="12232" spans="4:17" x14ac:dyDescent="0.35">
      <c r="D12232" s="7"/>
      <c r="L12232"/>
      <c r="Q12232"/>
    </row>
    <row r="12233" spans="4:17" x14ac:dyDescent="0.35">
      <c r="D12233" s="7"/>
      <c r="L12233"/>
      <c r="Q12233"/>
    </row>
    <row r="12234" spans="4:17" x14ac:dyDescent="0.35">
      <c r="D12234" s="7"/>
      <c r="L12234"/>
      <c r="Q12234"/>
    </row>
    <row r="12235" spans="4:17" x14ac:dyDescent="0.35">
      <c r="D12235" s="7"/>
      <c r="L12235"/>
      <c r="Q12235"/>
    </row>
    <row r="12236" spans="4:17" x14ac:dyDescent="0.35">
      <c r="D12236" s="7"/>
      <c r="L12236"/>
      <c r="Q12236"/>
    </row>
    <row r="12237" spans="4:17" x14ac:dyDescent="0.35">
      <c r="D12237" s="7"/>
      <c r="L12237"/>
      <c r="Q12237"/>
    </row>
    <row r="12238" spans="4:17" x14ac:dyDescent="0.35">
      <c r="D12238" s="7"/>
      <c r="L12238"/>
      <c r="Q12238"/>
    </row>
    <row r="12239" spans="4:17" x14ac:dyDescent="0.35">
      <c r="D12239" s="7"/>
      <c r="L12239"/>
      <c r="Q12239"/>
    </row>
    <row r="12240" spans="4:17" x14ac:dyDescent="0.35">
      <c r="D12240" s="7"/>
      <c r="L12240"/>
      <c r="Q12240"/>
    </row>
    <row r="12241" spans="4:17" x14ac:dyDescent="0.35">
      <c r="D12241" s="7"/>
      <c r="L12241"/>
      <c r="Q12241"/>
    </row>
    <row r="12242" spans="4:17" x14ac:dyDescent="0.35">
      <c r="D12242" s="7"/>
      <c r="L12242"/>
      <c r="Q12242"/>
    </row>
    <row r="12243" spans="4:17" x14ac:dyDescent="0.35">
      <c r="D12243" s="7"/>
      <c r="L12243"/>
      <c r="Q12243"/>
    </row>
    <row r="12244" spans="4:17" x14ac:dyDescent="0.35">
      <c r="D12244" s="7"/>
      <c r="L12244"/>
      <c r="Q12244"/>
    </row>
    <row r="12245" spans="4:17" x14ac:dyDescent="0.35">
      <c r="D12245" s="7"/>
      <c r="L12245"/>
      <c r="Q12245"/>
    </row>
    <row r="12246" spans="4:17" x14ac:dyDescent="0.35">
      <c r="D12246" s="7"/>
      <c r="L12246"/>
      <c r="Q12246"/>
    </row>
    <row r="12247" spans="4:17" x14ac:dyDescent="0.35">
      <c r="D12247" s="7"/>
      <c r="L12247"/>
      <c r="Q12247"/>
    </row>
    <row r="12248" spans="4:17" x14ac:dyDescent="0.35">
      <c r="D12248" s="7"/>
      <c r="L12248"/>
      <c r="Q12248"/>
    </row>
    <row r="12249" spans="4:17" x14ac:dyDescent="0.35">
      <c r="D12249" s="7"/>
      <c r="L12249"/>
      <c r="Q12249"/>
    </row>
    <row r="12250" spans="4:17" x14ac:dyDescent="0.35">
      <c r="D12250" s="7"/>
      <c r="L12250"/>
      <c r="Q12250"/>
    </row>
    <row r="12251" spans="4:17" x14ac:dyDescent="0.35">
      <c r="D12251" s="7"/>
      <c r="L12251"/>
      <c r="Q12251"/>
    </row>
    <row r="12252" spans="4:17" x14ac:dyDescent="0.35">
      <c r="D12252" s="7"/>
      <c r="L12252"/>
      <c r="Q12252"/>
    </row>
    <row r="12253" spans="4:17" x14ac:dyDescent="0.35">
      <c r="D12253" s="7"/>
      <c r="L12253"/>
      <c r="Q12253"/>
    </row>
    <row r="12254" spans="4:17" x14ac:dyDescent="0.35">
      <c r="D12254" s="7"/>
      <c r="L12254"/>
      <c r="Q12254"/>
    </row>
    <row r="12255" spans="4:17" x14ac:dyDescent="0.35">
      <c r="D12255" s="7"/>
      <c r="L12255"/>
      <c r="Q12255"/>
    </row>
    <row r="12256" spans="4:17" x14ac:dyDescent="0.35">
      <c r="D12256" s="7"/>
      <c r="L12256"/>
      <c r="Q12256"/>
    </row>
    <row r="12257" spans="4:17" x14ac:dyDescent="0.35">
      <c r="D12257" s="7"/>
      <c r="L12257"/>
      <c r="Q12257"/>
    </row>
    <row r="12258" spans="4:17" x14ac:dyDescent="0.35">
      <c r="D12258" s="7"/>
      <c r="L12258"/>
      <c r="Q12258"/>
    </row>
    <row r="12259" spans="4:17" x14ac:dyDescent="0.35">
      <c r="D12259" s="7"/>
      <c r="L12259"/>
      <c r="Q12259"/>
    </row>
    <row r="12260" spans="4:17" x14ac:dyDescent="0.35">
      <c r="D12260" s="7"/>
      <c r="L12260"/>
      <c r="Q12260"/>
    </row>
    <row r="12261" spans="4:17" x14ac:dyDescent="0.35">
      <c r="D12261" s="7"/>
      <c r="L12261"/>
      <c r="Q12261"/>
    </row>
    <row r="12262" spans="4:17" x14ac:dyDescent="0.35">
      <c r="D12262" s="7"/>
      <c r="L12262"/>
      <c r="Q12262"/>
    </row>
    <row r="12263" spans="4:17" x14ac:dyDescent="0.35">
      <c r="D12263" s="7"/>
      <c r="L12263"/>
      <c r="Q12263"/>
    </row>
    <row r="12264" spans="4:17" x14ac:dyDescent="0.35">
      <c r="D12264" s="7"/>
      <c r="L12264"/>
      <c r="Q12264"/>
    </row>
    <row r="12265" spans="4:17" x14ac:dyDescent="0.35">
      <c r="D12265" s="7"/>
      <c r="L12265"/>
      <c r="Q12265"/>
    </row>
    <row r="12266" spans="4:17" x14ac:dyDescent="0.35">
      <c r="D12266" s="7"/>
      <c r="L12266"/>
      <c r="Q12266"/>
    </row>
    <row r="12267" spans="4:17" x14ac:dyDescent="0.35">
      <c r="D12267" s="7"/>
      <c r="L12267"/>
      <c r="Q12267"/>
    </row>
    <row r="12268" spans="4:17" x14ac:dyDescent="0.35">
      <c r="D12268" s="7"/>
      <c r="L12268"/>
      <c r="Q12268"/>
    </row>
    <row r="12269" spans="4:17" x14ac:dyDescent="0.35">
      <c r="D12269" s="7"/>
      <c r="L12269"/>
      <c r="Q12269"/>
    </row>
    <row r="12270" spans="4:17" x14ac:dyDescent="0.35">
      <c r="D12270" s="7"/>
      <c r="L12270"/>
      <c r="Q12270"/>
    </row>
    <row r="12271" spans="4:17" x14ac:dyDescent="0.35">
      <c r="D12271" s="7"/>
      <c r="L12271"/>
      <c r="Q12271"/>
    </row>
    <row r="12272" spans="4:17" x14ac:dyDescent="0.35">
      <c r="D12272" s="7"/>
      <c r="L12272"/>
      <c r="Q12272"/>
    </row>
    <row r="12273" spans="4:17" x14ac:dyDescent="0.35">
      <c r="D12273" s="7"/>
      <c r="L12273"/>
      <c r="Q12273"/>
    </row>
    <row r="12274" spans="4:17" x14ac:dyDescent="0.35">
      <c r="D12274" s="7"/>
      <c r="L12274"/>
      <c r="Q12274"/>
    </row>
    <row r="12275" spans="4:17" x14ac:dyDescent="0.35">
      <c r="D12275" s="7"/>
      <c r="L12275"/>
      <c r="Q12275"/>
    </row>
    <row r="12276" spans="4:17" x14ac:dyDescent="0.35">
      <c r="D12276" s="7"/>
      <c r="L12276"/>
      <c r="Q12276"/>
    </row>
    <row r="12277" spans="4:17" x14ac:dyDescent="0.35">
      <c r="D12277" s="7"/>
      <c r="L12277"/>
      <c r="Q12277"/>
    </row>
    <row r="12278" spans="4:17" x14ac:dyDescent="0.35">
      <c r="D12278" s="7"/>
      <c r="L12278"/>
      <c r="Q12278"/>
    </row>
    <row r="12279" spans="4:17" x14ac:dyDescent="0.35">
      <c r="D12279" s="7"/>
      <c r="L12279"/>
      <c r="Q12279"/>
    </row>
    <row r="12280" spans="4:17" x14ac:dyDescent="0.35">
      <c r="D12280" s="7"/>
      <c r="L12280"/>
      <c r="Q12280"/>
    </row>
    <row r="12281" spans="4:17" x14ac:dyDescent="0.35">
      <c r="D12281" s="7"/>
      <c r="L12281"/>
      <c r="Q12281"/>
    </row>
    <row r="12282" spans="4:17" x14ac:dyDescent="0.35">
      <c r="D12282" s="7"/>
      <c r="L12282"/>
      <c r="Q12282"/>
    </row>
    <row r="12283" spans="4:17" x14ac:dyDescent="0.35">
      <c r="D12283" s="7"/>
      <c r="L12283"/>
      <c r="Q12283"/>
    </row>
    <row r="12284" spans="4:17" x14ac:dyDescent="0.35">
      <c r="D12284" s="7"/>
      <c r="L12284"/>
      <c r="Q12284"/>
    </row>
    <row r="12285" spans="4:17" x14ac:dyDescent="0.35">
      <c r="D12285" s="7"/>
      <c r="L12285"/>
      <c r="Q12285"/>
    </row>
    <row r="12286" spans="4:17" x14ac:dyDescent="0.35">
      <c r="D12286" s="7"/>
      <c r="L12286"/>
      <c r="Q12286"/>
    </row>
    <row r="12287" spans="4:17" x14ac:dyDescent="0.35">
      <c r="D12287" s="7"/>
      <c r="L12287"/>
      <c r="Q12287"/>
    </row>
    <row r="12288" spans="4:17" x14ac:dyDescent="0.35">
      <c r="D12288" s="7"/>
      <c r="L12288"/>
      <c r="Q12288"/>
    </row>
    <row r="12289" spans="4:17" x14ac:dyDescent="0.35">
      <c r="D12289" s="7"/>
      <c r="L12289"/>
      <c r="Q12289"/>
    </row>
    <row r="12290" spans="4:17" x14ac:dyDescent="0.35">
      <c r="D12290" s="7"/>
      <c r="L12290"/>
      <c r="Q12290"/>
    </row>
    <row r="12291" spans="4:17" x14ac:dyDescent="0.35">
      <c r="D12291" s="7"/>
      <c r="L12291"/>
      <c r="Q12291"/>
    </row>
    <row r="12292" spans="4:17" x14ac:dyDescent="0.35">
      <c r="D12292" s="7"/>
      <c r="L12292"/>
      <c r="Q12292"/>
    </row>
    <row r="12293" spans="4:17" x14ac:dyDescent="0.35">
      <c r="D12293" s="7"/>
      <c r="L12293"/>
      <c r="Q12293"/>
    </row>
    <row r="12294" spans="4:17" x14ac:dyDescent="0.35">
      <c r="D12294" s="7"/>
      <c r="L12294"/>
      <c r="Q12294"/>
    </row>
    <row r="12295" spans="4:17" x14ac:dyDescent="0.35">
      <c r="D12295" s="7"/>
      <c r="L12295"/>
      <c r="Q12295"/>
    </row>
    <row r="12296" spans="4:17" x14ac:dyDescent="0.35">
      <c r="D12296" s="7"/>
      <c r="L12296"/>
      <c r="Q12296"/>
    </row>
    <row r="12297" spans="4:17" x14ac:dyDescent="0.35">
      <c r="D12297" s="7"/>
      <c r="L12297"/>
      <c r="Q12297"/>
    </row>
    <row r="12298" spans="4:17" x14ac:dyDescent="0.35">
      <c r="D12298" s="7"/>
      <c r="L12298"/>
      <c r="Q12298"/>
    </row>
    <row r="12299" spans="4:17" x14ac:dyDescent="0.35">
      <c r="D12299" s="7"/>
      <c r="L12299"/>
      <c r="Q12299"/>
    </row>
    <row r="12300" spans="4:17" x14ac:dyDescent="0.35">
      <c r="D12300" s="7"/>
      <c r="L12300"/>
      <c r="Q12300"/>
    </row>
    <row r="12301" spans="4:17" x14ac:dyDescent="0.35">
      <c r="D12301" s="7"/>
      <c r="L12301"/>
      <c r="Q12301"/>
    </row>
    <row r="12302" spans="4:17" x14ac:dyDescent="0.35">
      <c r="D12302" s="7"/>
      <c r="L12302"/>
      <c r="Q12302"/>
    </row>
    <row r="12303" spans="4:17" x14ac:dyDescent="0.35">
      <c r="D12303" s="7"/>
      <c r="L12303"/>
      <c r="Q12303"/>
    </row>
    <row r="12304" spans="4:17" x14ac:dyDescent="0.35">
      <c r="D12304" s="7"/>
      <c r="L12304"/>
      <c r="Q12304"/>
    </row>
    <row r="12305" spans="4:17" x14ac:dyDescent="0.35">
      <c r="D12305" s="7"/>
      <c r="L12305"/>
      <c r="Q12305"/>
    </row>
    <row r="12306" spans="4:17" x14ac:dyDescent="0.35">
      <c r="D12306" s="7"/>
      <c r="L12306"/>
      <c r="Q12306"/>
    </row>
    <row r="12307" spans="4:17" x14ac:dyDescent="0.35">
      <c r="D12307" s="7"/>
      <c r="L12307"/>
      <c r="Q12307"/>
    </row>
    <row r="12308" spans="4:17" x14ac:dyDescent="0.35">
      <c r="D12308" s="7"/>
      <c r="L12308"/>
      <c r="Q12308"/>
    </row>
    <row r="12309" spans="4:17" x14ac:dyDescent="0.35">
      <c r="D12309" s="7"/>
      <c r="L12309"/>
      <c r="Q12309"/>
    </row>
    <row r="12310" spans="4:17" x14ac:dyDescent="0.35">
      <c r="D12310" s="7"/>
      <c r="L12310"/>
      <c r="Q12310"/>
    </row>
    <row r="12311" spans="4:17" x14ac:dyDescent="0.35">
      <c r="D12311" s="7"/>
      <c r="L12311"/>
      <c r="Q12311"/>
    </row>
    <row r="12312" spans="4:17" x14ac:dyDescent="0.35">
      <c r="D12312" s="7"/>
      <c r="L12312"/>
      <c r="Q12312"/>
    </row>
    <row r="12313" spans="4:17" x14ac:dyDescent="0.35">
      <c r="D12313" s="7"/>
      <c r="L12313"/>
      <c r="Q12313"/>
    </row>
    <row r="12314" spans="4:17" x14ac:dyDescent="0.35">
      <c r="D12314" s="7"/>
      <c r="L12314"/>
      <c r="Q12314"/>
    </row>
    <row r="12315" spans="4:17" x14ac:dyDescent="0.35">
      <c r="D12315" s="7"/>
      <c r="L12315"/>
      <c r="Q12315"/>
    </row>
    <row r="12316" spans="4:17" x14ac:dyDescent="0.35">
      <c r="D12316" s="7"/>
      <c r="L12316"/>
      <c r="Q12316"/>
    </row>
    <row r="12317" spans="4:17" x14ac:dyDescent="0.35">
      <c r="D12317" s="7"/>
      <c r="L12317"/>
      <c r="Q12317"/>
    </row>
    <row r="12318" spans="4:17" x14ac:dyDescent="0.35">
      <c r="D12318" s="7"/>
      <c r="L12318"/>
      <c r="Q12318"/>
    </row>
    <row r="12319" spans="4:17" x14ac:dyDescent="0.35">
      <c r="D12319" s="7"/>
      <c r="L12319"/>
      <c r="Q12319"/>
    </row>
    <row r="12320" spans="4:17" x14ac:dyDescent="0.35">
      <c r="D12320" s="7"/>
      <c r="L12320"/>
      <c r="Q12320"/>
    </row>
    <row r="12321" spans="4:17" x14ac:dyDescent="0.35">
      <c r="D12321" s="7"/>
      <c r="L12321"/>
      <c r="Q12321"/>
    </row>
    <row r="12322" spans="4:17" x14ac:dyDescent="0.35">
      <c r="D12322" s="7"/>
      <c r="L12322"/>
      <c r="Q12322"/>
    </row>
    <row r="12323" spans="4:17" x14ac:dyDescent="0.35">
      <c r="D12323" s="7"/>
      <c r="L12323"/>
      <c r="Q12323"/>
    </row>
    <row r="12324" spans="4:17" x14ac:dyDescent="0.35">
      <c r="D12324" s="7"/>
      <c r="L12324"/>
      <c r="Q12324"/>
    </row>
    <row r="12325" spans="4:17" x14ac:dyDescent="0.35">
      <c r="D12325" s="7"/>
      <c r="L12325"/>
      <c r="Q12325"/>
    </row>
    <row r="12326" spans="4:17" x14ac:dyDescent="0.35">
      <c r="D12326" s="7"/>
      <c r="L12326"/>
      <c r="Q12326"/>
    </row>
    <row r="12327" spans="4:17" x14ac:dyDescent="0.35">
      <c r="D12327" s="7"/>
      <c r="L12327"/>
      <c r="Q12327"/>
    </row>
    <row r="12328" spans="4:17" x14ac:dyDescent="0.35">
      <c r="D12328" s="7"/>
      <c r="L12328"/>
      <c r="Q12328"/>
    </row>
    <row r="12329" spans="4:17" x14ac:dyDescent="0.35">
      <c r="D12329" s="7"/>
      <c r="L12329"/>
      <c r="Q12329"/>
    </row>
    <row r="12330" spans="4:17" x14ac:dyDescent="0.35">
      <c r="D12330" s="7"/>
      <c r="L12330"/>
      <c r="Q12330"/>
    </row>
    <row r="12331" spans="4:17" x14ac:dyDescent="0.35">
      <c r="D12331" s="7"/>
      <c r="L12331"/>
      <c r="Q12331"/>
    </row>
    <row r="12332" spans="4:17" x14ac:dyDescent="0.35">
      <c r="D12332" s="7"/>
      <c r="L12332"/>
      <c r="Q12332"/>
    </row>
    <row r="12333" spans="4:17" x14ac:dyDescent="0.35">
      <c r="D12333" s="7"/>
      <c r="L12333"/>
      <c r="Q12333"/>
    </row>
    <row r="12334" spans="4:17" x14ac:dyDescent="0.35">
      <c r="D12334" s="7"/>
      <c r="L12334"/>
      <c r="Q12334"/>
    </row>
    <row r="12335" spans="4:17" x14ac:dyDescent="0.35">
      <c r="D12335" s="7"/>
      <c r="L12335"/>
      <c r="Q12335"/>
    </row>
    <row r="12336" spans="4:17" x14ac:dyDescent="0.35">
      <c r="D12336" s="7"/>
      <c r="L12336"/>
      <c r="Q12336"/>
    </row>
    <row r="12337" spans="4:17" x14ac:dyDescent="0.35">
      <c r="D12337" s="7"/>
      <c r="L12337"/>
      <c r="Q12337"/>
    </row>
    <row r="12338" spans="4:17" x14ac:dyDescent="0.35">
      <c r="D12338" s="7"/>
      <c r="L12338"/>
      <c r="Q12338"/>
    </row>
    <row r="12339" spans="4:17" x14ac:dyDescent="0.35">
      <c r="D12339" s="7"/>
      <c r="L12339"/>
      <c r="Q12339"/>
    </row>
    <row r="12340" spans="4:17" x14ac:dyDescent="0.35">
      <c r="D12340" s="7"/>
      <c r="L12340"/>
      <c r="Q12340"/>
    </row>
    <row r="12341" spans="4:17" x14ac:dyDescent="0.35">
      <c r="D12341" s="7"/>
      <c r="L12341"/>
      <c r="Q12341"/>
    </row>
    <row r="12342" spans="4:17" x14ac:dyDescent="0.35">
      <c r="D12342" s="7"/>
      <c r="L12342"/>
      <c r="Q12342"/>
    </row>
    <row r="12343" spans="4:17" x14ac:dyDescent="0.35">
      <c r="D12343" s="7"/>
      <c r="L12343"/>
      <c r="Q12343"/>
    </row>
    <row r="12344" spans="4:17" x14ac:dyDescent="0.35">
      <c r="D12344" s="7"/>
      <c r="L12344"/>
      <c r="Q12344"/>
    </row>
    <row r="12345" spans="4:17" x14ac:dyDescent="0.35">
      <c r="D12345" s="7"/>
      <c r="L12345"/>
      <c r="Q12345"/>
    </row>
    <row r="12346" spans="4:17" x14ac:dyDescent="0.35">
      <c r="D12346" s="7"/>
      <c r="L12346"/>
      <c r="Q12346"/>
    </row>
    <row r="12347" spans="4:17" x14ac:dyDescent="0.35">
      <c r="D12347" s="7"/>
      <c r="L12347"/>
      <c r="Q12347"/>
    </row>
    <row r="12348" spans="4:17" x14ac:dyDescent="0.35">
      <c r="D12348" s="7"/>
      <c r="L12348"/>
      <c r="Q12348"/>
    </row>
    <row r="12349" spans="4:17" x14ac:dyDescent="0.35">
      <c r="D12349" s="7"/>
      <c r="L12349"/>
      <c r="Q12349"/>
    </row>
    <row r="12350" spans="4:17" x14ac:dyDescent="0.35">
      <c r="D12350" s="7"/>
      <c r="L12350"/>
      <c r="Q12350"/>
    </row>
    <row r="12351" spans="4:17" x14ac:dyDescent="0.35">
      <c r="D12351" s="7"/>
      <c r="L12351"/>
      <c r="Q12351"/>
    </row>
    <row r="12352" spans="4:17" x14ac:dyDescent="0.35">
      <c r="D12352" s="7"/>
      <c r="L12352"/>
      <c r="Q12352"/>
    </row>
    <row r="12353" spans="4:17" x14ac:dyDescent="0.35">
      <c r="D12353" s="7"/>
      <c r="L12353"/>
      <c r="Q12353"/>
    </row>
    <row r="12354" spans="4:17" x14ac:dyDescent="0.35">
      <c r="D12354" s="7"/>
      <c r="L12354"/>
      <c r="Q12354"/>
    </row>
    <row r="12355" spans="4:17" x14ac:dyDescent="0.35">
      <c r="D12355" s="7"/>
      <c r="L12355"/>
      <c r="Q12355"/>
    </row>
    <row r="12356" spans="4:17" x14ac:dyDescent="0.35">
      <c r="D12356" s="7"/>
      <c r="L12356"/>
      <c r="Q12356"/>
    </row>
    <row r="12357" spans="4:17" x14ac:dyDescent="0.35">
      <c r="D12357" s="7"/>
      <c r="L12357"/>
      <c r="Q12357"/>
    </row>
    <row r="12358" spans="4:17" x14ac:dyDescent="0.35">
      <c r="D12358" s="7"/>
      <c r="L12358"/>
      <c r="Q12358"/>
    </row>
    <row r="12359" spans="4:17" x14ac:dyDescent="0.35">
      <c r="D12359" s="7"/>
      <c r="L12359"/>
      <c r="Q12359"/>
    </row>
    <row r="12360" spans="4:17" x14ac:dyDescent="0.35">
      <c r="D12360" s="7"/>
      <c r="L12360"/>
      <c r="Q12360"/>
    </row>
    <row r="12361" spans="4:17" x14ac:dyDescent="0.35">
      <c r="D12361" s="7"/>
      <c r="L12361"/>
      <c r="Q12361"/>
    </row>
    <row r="12362" spans="4:17" x14ac:dyDescent="0.35">
      <c r="D12362" s="7"/>
      <c r="L12362"/>
      <c r="Q12362"/>
    </row>
    <row r="12363" spans="4:17" x14ac:dyDescent="0.35">
      <c r="D12363" s="7"/>
      <c r="L12363"/>
      <c r="Q12363"/>
    </row>
    <row r="12364" spans="4:17" x14ac:dyDescent="0.35">
      <c r="D12364" s="7"/>
      <c r="L12364"/>
      <c r="Q12364"/>
    </row>
    <row r="12365" spans="4:17" x14ac:dyDescent="0.35">
      <c r="D12365" s="7"/>
      <c r="L12365"/>
      <c r="Q12365"/>
    </row>
    <row r="12366" spans="4:17" x14ac:dyDescent="0.35">
      <c r="D12366" s="7"/>
      <c r="L12366"/>
      <c r="Q12366"/>
    </row>
    <row r="12367" spans="4:17" x14ac:dyDescent="0.35">
      <c r="D12367" s="7"/>
      <c r="L12367"/>
      <c r="Q12367"/>
    </row>
    <row r="12368" spans="4:17" x14ac:dyDescent="0.35">
      <c r="D12368" s="7"/>
      <c r="L12368"/>
      <c r="Q12368"/>
    </row>
    <row r="12369" spans="4:17" x14ac:dyDescent="0.35">
      <c r="D12369" s="7"/>
      <c r="L12369"/>
      <c r="Q12369"/>
    </row>
    <row r="12370" spans="4:17" x14ac:dyDescent="0.35">
      <c r="D12370" s="7"/>
      <c r="L12370"/>
      <c r="Q12370"/>
    </row>
    <row r="12371" spans="4:17" x14ac:dyDescent="0.35">
      <c r="D12371" s="7"/>
      <c r="L12371"/>
      <c r="Q12371"/>
    </row>
    <row r="12372" spans="4:17" x14ac:dyDescent="0.35">
      <c r="D12372" s="7"/>
      <c r="L12372"/>
      <c r="Q12372"/>
    </row>
    <row r="12373" spans="4:17" x14ac:dyDescent="0.35">
      <c r="D12373" s="7"/>
      <c r="L12373"/>
      <c r="Q12373"/>
    </row>
    <row r="12374" spans="4:17" x14ac:dyDescent="0.35">
      <c r="D12374" s="7"/>
      <c r="L12374"/>
      <c r="Q12374"/>
    </row>
    <row r="12375" spans="4:17" x14ac:dyDescent="0.35">
      <c r="D12375" s="7"/>
      <c r="L12375"/>
      <c r="Q12375"/>
    </row>
    <row r="12376" spans="4:17" x14ac:dyDescent="0.35">
      <c r="D12376" s="7"/>
      <c r="L12376"/>
      <c r="Q12376"/>
    </row>
    <row r="12377" spans="4:17" x14ac:dyDescent="0.35">
      <c r="D12377" s="7"/>
      <c r="L12377"/>
      <c r="Q12377"/>
    </row>
    <row r="12378" spans="4:17" x14ac:dyDescent="0.35">
      <c r="D12378" s="7"/>
      <c r="L12378"/>
      <c r="Q12378"/>
    </row>
    <row r="12379" spans="4:17" x14ac:dyDescent="0.35">
      <c r="D12379" s="7"/>
      <c r="L12379"/>
      <c r="Q12379"/>
    </row>
    <row r="12380" spans="4:17" x14ac:dyDescent="0.35">
      <c r="D12380" s="7"/>
      <c r="L12380"/>
      <c r="Q12380"/>
    </row>
    <row r="12381" spans="4:17" x14ac:dyDescent="0.35">
      <c r="D12381" s="7"/>
      <c r="L12381"/>
      <c r="Q12381"/>
    </row>
    <row r="12382" spans="4:17" x14ac:dyDescent="0.35">
      <c r="D12382" s="7"/>
      <c r="L12382"/>
      <c r="Q12382"/>
    </row>
    <row r="12383" spans="4:17" x14ac:dyDescent="0.35">
      <c r="D12383" s="7"/>
      <c r="L12383"/>
      <c r="Q12383"/>
    </row>
    <row r="12384" spans="4:17" x14ac:dyDescent="0.35">
      <c r="D12384" s="7"/>
      <c r="L12384"/>
      <c r="Q12384"/>
    </row>
    <row r="12385" spans="4:17" x14ac:dyDescent="0.35">
      <c r="D12385" s="7"/>
      <c r="L12385"/>
      <c r="Q12385"/>
    </row>
    <row r="12386" spans="4:17" x14ac:dyDescent="0.35">
      <c r="D12386" s="7"/>
      <c r="L12386"/>
      <c r="Q12386"/>
    </row>
    <row r="12387" spans="4:17" x14ac:dyDescent="0.35">
      <c r="D12387" s="7"/>
      <c r="L12387"/>
      <c r="Q12387"/>
    </row>
    <row r="12388" spans="4:17" x14ac:dyDescent="0.35">
      <c r="D12388" s="7"/>
      <c r="L12388"/>
      <c r="Q12388"/>
    </row>
    <row r="12389" spans="4:17" x14ac:dyDescent="0.35">
      <c r="D12389" s="7"/>
      <c r="L12389"/>
      <c r="Q12389"/>
    </row>
    <row r="12390" spans="4:17" x14ac:dyDescent="0.35">
      <c r="D12390" s="7"/>
      <c r="L12390"/>
      <c r="Q12390"/>
    </row>
    <row r="12391" spans="4:17" x14ac:dyDescent="0.35">
      <c r="D12391" s="7"/>
      <c r="L12391"/>
      <c r="Q12391"/>
    </row>
    <row r="12392" spans="4:17" x14ac:dyDescent="0.35">
      <c r="D12392" s="7"/>
      <c r="L12392"/>
      <c r="Q12392"/>
    </row>
    <row r="12393" spans="4:17" x14ac:dyDescent="0.35">
      <c r="D12393" s="7"/>
      <c r="L12393"/>
      <c r="Q12393"/>
    </row>
    <row r="12394" spans="4:17" x14ac:dyDescent="0.35">
      <c r="D12394" s="7"/>
      <c r="L12394"/>
      <c r="Q12394"/>
    </row>
    <row r="12395" spans="4:17" x14ac:dyDescent="0.35">
      <c r="D12395" s="7"/>
      <c r="L12395"/>
      <c r="Q12395"/>
    </row>
    <row r="12396" spans="4:17" x14ac:dyDescent="0.35">
      <c r="D12396" s="7"/>
      <c r="L12396"/>
      <c r="Q12396"/>
    </row>
    <row r="12397" spans="4:17" x14ac:dyDescent="0.35">
      <c r="D12397" s="7"/>
      <c r="L12397"/>
      <c r="Q12397"/>
    </row>
    <row r="12398" spans="4:17" x14ac:dyDescent="0.35">
      <c r="D12398" s="7"/>
      <c r="L12398"/>
      <c r="Q12398"/>
    </row>
    <row r="12399" spans="4:17" x14ac:dyDescent="0.35">
      <c r="D12399" s="7"/>
      <c r="L12399"/>
      <c r="Q12399"/>
    </row>
    <row r="12400" spans="4:17" x14ac:dyDescent="0.35">
      <c r="D12400" s="7"/>
      <c r="L12400"/>
      <c r="Q12400"/>
    </row>
    <row r="12401" spans="4:17" x14ac:dyDescent="0.35">
      <c r="D12401" s="7"/>
      <c r="L12401"/>
      <c r="Q12401"/>
    </row>
    <row r="12402" spans="4:17" x14ac:dyDescent="0.35">
      <c r="D12402" s="7"/>
      <c r="L12402"/>
      <c r="Q12402"/>
    </row>
    <row r="12403" spans="4:17" x14ac:dyDescent="0.35">
      <c r="D12403" s="7"/>
      <c r="L12403"/>
      <c r="Q12403"/>
    </row>
    <row r="12404" spans="4:17" x14ac:dyDescent="0.35">
      <c r="D12404" s="7"/>
      <c r="L12404"/>
      <c r="Q12404"/>
    </row>
    <row r="12405" spans="4:17" x14ac:dyDescent="0.35">
      <c r="D12405" s="7"/>
      <c r="L12405"/>
      <c r="Q12405"/>
    </row>
    <row r="12406" spans="4:17" x14ac:dyDescent="0.35">
      <c r="D12406" s="7"/>
      <c r="L12406"/>
      <c r="Q12406"/>
    </row>
    <row r="12407" spans="4:17" x14ac:dyDescent="0.35">
      <c r="D12407" s="7"/>
      <c r="L12407"/>
      <c r="Q12407"/>
    </row>
    <row r="12408" spans="4:17" x14ac:dyDescent="0.35">
      <c r="D12408" s="7"/>
      <c r="L12408"/>
      <c r="Q12408"/>
    </row>
    <row r="12409" spans="4:17" x14ac:dyDescent="0.35">
      <c r="D12409" s="7"/>
      <c r="L12409"/>
      <c r="Q12409"/>
    </row>
    <row r="12410" spans="4:17" x14ac:dyDescent="0.35">
      <c r="D12410" s="7"/>
      <c r="L12410"/>
      <c r="Q12410"/>
    </row>
    <row r="12411" spans="4:17" x14ac:dyDescent="0.35">
      <c r="D12411" s="7"/>
      <c r="L12411"/>
      <c r="Q12411"/>
    </row>
    <row r="12412" spans="4:17" x14ac:dyDescent="0.35">
      <c r="D12412" s="7"/>
      <c r="L12412"/>
      <c r="Q12412"/>
    </row>
    <row r="12413" spans="4:17" x14ac:dyDescent="0.35">
      <c r="D12413" s="7"/>
      <c r="L12413"/>
      <c r="Q12413"/>
    </row>
    <row r="12414" spans="4:17" x14ac:dyDescent="0.35">
      <c r="D12414" s="7"/>
      <c r="L12414"/>
      <c r="Q12414"/>
    </row>
    <row r="12415" spans="4:17" x14ac:dyDescent="0.35">
      <c r="D12415" s="7"/>
      <c r="L12415"/>
      <c r="Q12415"/>
    </row>
    <row r="12416" spans="4:17" x14ac:dyDescent="0.35">
      <c r="D12416" s="7"/>
      <c r="L12416"/>
      <c r="Q12416"/>
    </row>
    <row r="12417" spans="4:17" x14ac:dyDescent="0.35">
      <c r="D12417" s="7"/>
      <c r="L12417"/>
      <c r="Q12417"/>
    </row>
    <row r="12418" spans="4:17" x14ac:dyDescent="0.35">
      <c r="D12418" s="7"/>
      <c r="L12418"/>
      <c r="Q12418"/>
    </row>
    <row r="12419" spans="4:17" x14ac:dyDescent="0.35">
      <c r="D12419" s="7"/>
      <c r="L12419"/>
      <c r="Q12419"/>
    </row>
    <row r="12420" spans="4:17" x14ac:dyDescent="0.35">
      <c r="D12420" s="7"/>
      <c r="L12420"/>
      <c r="Q12420"/>
    </row>
    <row r="12421" spans="4:17" x14ac:dyDescent="0.35">
      <c r="D12421" s="7"/>
      <c r="L12421"/>
      <c r="Q12421"/>
    </row>
    <row r="12422" spans="4:17" x14ac:dyDescent="0.35">
      <c r="D12422" s="7"/>
      <c r="L12422"/>
      <c r="Q12422"/>
    </row>
    <row r="12423" spans="4:17" x14ac:dyDescent="0.35">
      <c r="D12423" s="7"/>
      <c r="L12423"/>
      <c r="Q12423"/>
    </row>
    <row r="12424" spans="4:17" x14ac:dyDescent="0.35">
      <c r="D12424" s="7"/>
      <c r="L12424"/>
      <c r="Q12424"/>
    </row>
    <row r="12425" spans="4:17" x14ac:dyDescent="0.35">
      <c r="D12425" s="7"/>
      <c r="L12425"/>
      <c r="Q12425"/>
    </row>
    <row r="12426" spans="4:17" x14ac:dyDescent="0.35">
      <c r="D12426" s="7"/>
      <c r="L12426"/>
      <c r="Q12426"/>
    </row>
    <row r="12427" spans="4:17" x14ac:dyDescent="0.35">
      <c r="D12427" s="7"/>
      <c r="L12427"/>
      <c r="Q12427"/>
    </row>
    <row r="12428" spans="4:17" x14ac:dyDescent="0.35">
      <c r="D12428" s="7"/>
      <c r="L12428"/>
      <c r="Q12428"/>
    </row>
    <row r="12429" spans="4:17" x14ac:dyDescent="0.35">
      <c r="D12429" s="7"/>
      <c r="L12429"/>
      <c r="Q12429"/>
    </row>
    <row r="12430" spans="4:17" x14ac:dyDescent="0.35">
      <c r="D12430" s="7"/>
      <c r="L12430"/>
      <c r="Q12430"/>
    </row>
    <row r="12431" spans="4:17" x14ac:dyDescent="0.35">
      <c r="D12431" s="7"/>
      <c r="L12431"/>
      <c r="Q12431"/>
    </row>
    <row r="12432" spans="4:17" x14ac:dyDescent="0.35">
      <c r="D12432" s="7"/>
      <c r="L12432"/>
      <c r="Q12432"/>
    </row>
    <row r="12433" spans="4:17" x14ac:dyDescent="0.35">
      <c r="D12433" s="7"/>
      <c r="L12433"/>
      <c r="Q12433"/>
    </row>
    <row r="12434" spans="4:17" x14ac:dyDescent="0.35">
      <c r="D12434" s="7"/>
      <c r="L12434"/>
      <c r="Q12434"/>
    </row>
    <row r="12435" spans="4:17" x14ac:dyDescent="0.35">
      <c r="D12435" s="7"/>
      <c r="L12435"/>
      <c r="Q12435"/>
    </row>
    <row r="12436" spans="4:17" x14ac:dyDescent="0.35">
      <c r="D12436" s="7"/>
      <c r="L12436"/>
      <c r="Q12436"/>
    </row>
    <row r="12437" spans="4:17" x14ac:dyDescent="0.35">
      <c r="D12437" s="7"/>
      <c r="L12437"/>
      <c r="Q12437"/>
    </row>
    <row r="12438" spans="4:17" x14ac:dyDescent="0.35">
      <c r="D12438" s="7"/>
      <c r="L12438"/>
      <c r="Q12438"/>
    </row>
    <row r="12439" spans="4:17" x14ac:dyDescent="0.35">
      <c r="D12439" s="7"/>
      <c r="L12439"/>
      <c r="Q12439"/>
    </row>
    <row r="12440" spans="4:17" x14ac:dyDescent="0.35">
      <c r="D12440" s="7"/>
      <c r="L12440"/>
      <c r="Q12440"/>
    </row>
    <row r="12441" spans="4:17" x14ac:dyDescent="0.35">
      <c r="D12441" s="7"/>
      <c r="L12441"/>
      <c r="Q12441"/>
    </row>
    <row r="12442" spans="4:17" x14ac:dyDescent="0.35">
      <c r="D12442" s="7"/>
      <c r="L12442"/>
      <c r="Q12442"/>
    </row>
    <row r="12443" spans="4:17" x14ac:dyDescent="0.35">
      <c r="D12443" s="7"/>
      <c r="L12443"/>
      <c r="Q12443"/>
    </row>
    <row r="12444" spans="4:17" x14ac:dyDescent="0.35">
      <c r="D12444" s="7"/>
      <c r="L12444"/>
      <c r="Q12444"/>
    </row>
    <row r="12445" spans="4:17" x14ac:dyDescent="0.35">
      <c r="D12445" s="7"/>
      <c r="L12445"/>
      <c r="Q12445"/>
    </row>
    <row r="12446" spans="4:17" x14ac:dyDescent="0.35">
      <c r="D12446" s="7"/>
      <c r="L12446"/>
      <c r="Q12446"/>
    </row>
    <row r="12447" spans="4:17" x14ac:dyDescent="0.35">
      <c r="D12447" s="7"/>
      <c r="L12447"/>
      <c r="Q12447"/>
    </row>
    <row r="12448" spans="4:17" x14ac:dyDescent="0.35">
      <c r="D12448" s="7"/>
      <c r="L12448"/>
      <c r="Q12448"/>
    </row>
    <row r="12449" spans="4:17" x14ac:dyDescent="0.35">
      <c r="D12449" s="7"/>
      <c r="L12449"/>
      <c r="Q12449"/>
    </row>
    <row r="12450" spans="4:17" x14ac:dyDescent="0.35">
      <c r="D12450" s="7"/>
      <c r="L12450"/>
      <c r="Q12450"/>
    </row>
    <row r="12451" spans="4:17" x14ac:dyDescent="0.35">
      <c r="D12451" s="7"/>
      <c r="L12451"/>
      <c r="Q12451"/>
    </row>
    <row r="12452" spans="4:17" x14ac:dyDescent="0.35">
      <c r="D12452" s="7"/>
      <c r="L12452"/>
      <c r="Q12452"/>
    </row>
    <row r="12453" spans="4:17" x14ac:dyDescent="0.35">
      <c r="D12453" s="7"/>
      <c r="L12453"/>
      <c r="Q12453"/>
    </row>
    <row r="12454" spans="4:17" x14ac:dyDescent="0.35">
      <c r="D12454" s="7"/>
      <c r="L12454"/>
      <c r="Q12454"/>
    </row>
    <row r="12455" spans="4:17" x14ac:dyDescent="0.35">
      <c r="D12455" s="7"/>
      <c r="L12455"/>
      <c r="Q12455"/>
    </row>
    <row r="12456" spans="4:17" x14ac:dyDescent="0.35">
      <c r="D12456" s="7"/>
      <c r="L12456"/>
      <c r="Q12456"/>
    </row>
    <row r="12457" spans="4:17" x14ac:dyDescent="0.35">
      <c r="D12457" s="7"/>
      <c r="L12457"/>
      <c r="Q12457"/>
    </row>
    <row r="12458" spans="4:17" x14ac:dyDescent="0.35">
      <c r="D12458" s="7"/>
      <c r="L12458"/>
      <c r="Q12458"/>
    </row>
    <row r="12459" spans="4:17" x14ac:dyDescent="0.35">
      <c r="L12459"/>
      <c r="Q12459"/>
    </row>
    <row r="12460" spans="4:17" x14ac:dyDescent="0.35">
      <c r="L12460"/>
      <c r="Q12460"/>
    </row>
    <row r="12461" spans="4:17" x14ac:dyDescent="0.35">
      <c r="L12461"/>
      <c r="Q12461"/>
    </row>
    <row r="12462" spans="4:17" x14ac:dyDescent="0.35">
      <c r="L12462"/>
      <c r="Q12462"/>
    </row>
    <row r="12463" spans="4:17" x14ac:dyDescent="0.35">
      <c r="L12463"/>
      <c r="Q12463"/>
    </row>
    <row r="12464" spans="4:17" x14ac:dyDescent="0.35">
      <c r="L12464"/>
      <c r="Q12464"/>
    </row>
    <row r="12465" spans="12:17" x14ac:dyDescent="0.35">
      <c r="L12465"/>
      <c r="Q12465"/>
    </row>
    <row r="12466" spans="12:17" x14ac:dyDescent="0.35">
      <c r="L12466"/>
      <c r="Q12466"/>
    </row>
    <row r="12467" spans="12:17" x14ac:dyDescent="0.35">
      <c r="L12467"/>
      <c r="Q12467"/>
    </row>
    <row r="12468" spans="12:17" x14ac:dyDescent="0.35">
      <c r="L12468"/>
      <c r="Q12468"/>
    </row>
    <row r="12469" spans="12:17" x14ac:dyDescent="0.35">
      <c r="L12469"/>
      <c r="Q12469"/>
    </row>
    <row r="12470" spans="12:17" x14ac:dyDescent="0.35">
      <c r="L12470"/>
      <c r="Q12470"/>
    </row>
    <row r="12471" spans="12:17" x14ac:dyDescent="0.35">
      <c r="L12471"/>
      <c r="Q12471"/>
    </row>
    <row r="12472" spans="12:17" x14ac:dyDescent="0.35">
      <c r="L12472"/>
      <c r="Q12472"/>
    </row>
    <row r="12473" spans="12:17" x14ac:dyDescent="0.35">
      <c r="L12473"/>
      <c r="Q12473"/>
    </row>
    <row r="12474" spans="12:17" x14ac:dyDescent="0.35">
      <c r="L12474"/>
      <c r="Q12474"/>
    </row>
    <row r="12475" spans="12:17" x14ac:dyDescent="0.35">
      <c r="L12475"/>
      <c r="Q12475"/>
    </row>
    <row r="12476" spans="12:17" x14ac:dyDescent="0.35">
      <c r="L12476"/>
      <c r="Q12476"/>
    </row>
    <row r="12477" spans="12:17" x14ac:dyDescent="0.35">
      <c r="L12477"/>
      <c r="Q12477"/>
    </row>
    <row r="12478" spans="12:17" x14ac:dyDescent="0.35">
      <c r="L12478"/>
      <c r="Q12478"/>
    </row>
    <row r="12479" spans="12:17" x14ac:dyDescent="0.35">
      <c r="L12479"/>
      <c r="Q12479"/>
    </row>
    <row r="12480" spans="12:17" x14ac:dyDescent="0.35">
      <c r="L12480"/>
      <c r="Q12480"/>
    </row>
    <row r="12481" spans="12:17" x14ac:dyDescent="0.35">
      <c r="L12481"/>
      <c r="Q12481"/>
    </row>
    <row r="12482" spans="12:17" x14ac:dyDescent="0.35">
      <c r="L12482"/>
      <c r="Q12482"/>
    </row>
    <row r="12483" spans="12:17" x14ac:dyDescent="0.35">
      <c r="L12483"/>
      <c r="Q12483"/>
    </row>
    <row r="12484" spans="12:17" x14ac:dyDescent="0.35">
      <c r="L12484"/>
      <c r="Q12484"/>
    </row>
    <row r="12485" spans="12:17" x14ac:dyDescent="0.35">
      <c r="L12485"/>
      <c r="Q12485"/>
    </row>
    <row r="12486" spans="12:17" x14ac:dyDescent="0.35">
      <c r="L12486"/>
      <c r="Q12486"/>
    </row>
    <row r="12487" spans="12:17" x14ac:dyDescent="0.35">
      <c r="L12487"/>
      <c r="Q12487"/>
    </row>
    <row r="12488" spans="12:17" x14ac:dyDescent="0.35">
      <c r="L12488"/>
      <c r="Q12488"/>
    </row>
    <row r="12489" spans="12:17" x14ac:dyDescent="0.35">
      <c r="L12489"/>
      <c r="Q12489"/>
    </row>
    <row r="12490" spans="12:17" x14ac:dyDescent="0.35">
      <c r="L12490"/>
      <c r="Q12490"/>
    </row>
    <row r="12491" spans="12:17" x14ac:dyDescent="0.35">
      <c r="L12491"/>
      <c r="Q12491"/>
    </row>
    <row r="12492" spans="12:17" x14ac:dyDescent="0.35">
      <c r="L12492"/>
      <c r="Q12492"/>
    </row>
    <row r="12493" spans="12:17" x14ac:dyDescent="0.35">
      <c r="L12493"/>
      <c r="Q12493"/>
    </row>
    <row r="12494" spans="12:17" x14ac:dyDescent="0.35">
      <c r="L12494"/>
      <c r="Q12494"/>
    </row>
    <row r="12495" spans="12:17" x14ac:dyDescent="0.35">
      <c r="L12495"/>
      <c r="Q12495"/>
    </row>
    <row r="12496" spans="12:17" x14ac:dyDescent="0.35">
      <c r="L12496"/>
      <c r="Q12496"/>
    </row>
    <row r="12497" spans="12:17" x14ac:dyDescent="0.35">
      <c r="L12497"/>
      <c r="Q12497"/>
    </row>
    <row r="12498" spans="12:17" x14ac:dyDescent="0.35">
      <c r="L12498"/>
      <c r="Q12498"/>
    </row>
    <row r="12499" spans="12:17" x14ac:dyDescent="0.35">
      <c r="L12499"/>
      <c r="Q12499"/>
    </row>
    <row r="12500" spans="12:17" x14ac:dyDescent="0.35">
      <c r="L12500"/>
      <c r="Q12500"/>
    </row>
    <row r="12501" spans="12:17" x14ac:dyDescent="0.35">
      <c r="L12501"/>
      <c r="Q12501"/>
    </row>
    <row r="12502" spans="12:17" x14ac:dyDescent="0.35">
      <c r="L12502"/>
      <c r="Q12502"/>
    </row>
    <row r="12503" spans="12:17" x14ac:dyDescent="0.35">
      <c r="L12503"/>
      <c r="Q12503"/>
    </row>
    <row r="12504" spans="12:17" x14ac:dyDescent="0.35">
      <c r="L12504"/>
      <c r="Q12504"/>
    </row>
    <row r="12505" spans="12:17" x14ac:dyDescent="0.35">
      <c r="L12505"/>
      <c r="Q12505"/>
    </row>
    <row r="12506" spans="12:17" x14ac:dyDescent="0.35">
      <c r="L12506"/>
      <c r="Q12506"/>
    </row>
    <row r="12507" spans="12:17" x14ac:dyDescent="0.35">
      <c r="L12507"/>
      <c r="Q12507"/>
    </row>
    <row r="12508" spans="12:17" x14ac:dyDescent="0.35">
      <c r="L12508"/>
      <c r="Q12508"/>
    </row>
    <row r="12509" spans="12:17" x14ac:dyDescent="0.35">
      <c r="L12509"/>
      <c r="Q12509"/>
    </row>
    <row r="12510" spans="12:17" x14ac:dyDescent="0.35">
      <c r="L12510"/>
      <c r="Q12510"/>
    </row>
    <row r="12511" spans="12:17" x14ac:dyDescent="0.35">
      <c r="L12511"/>
      <c r="Q12511"/>
    </row>
    <row r="12512" spans="12:17" x14ac:dyDescent="0.35">
      <c r="L12512"/>
      <c r="Q12512"/>
    </row>
    <row r="12513" spans="12:17" x14ac:dyDescent="0.35">
      <c r="L12513"/>
      <c r="Q12513"/>
    </row>
    <row r="12514" spans="12:17" x14ac:dyDescent="0.35">
      <c r="L12514"/>
      <c r="Q12514"/>
    </row>
    <row r="12515" spans="12:17" x14ac:dyDescent="0.35">
      <c r="L12515"/>
      <c r="Q12515"/>
    </row>
    <row r="12516" spans="12:17" x14ac:dyDescent="0.35">
      <c r="L12516"/>
      <c r="Q12516"/>
    </row>
    <row r="12517" spans="12:17" x14ac:dyDescent="0.35">
      <c r="L12517"/>
      <c r="Q12517"/>
    </row>
    <row r="12518" spans="12:17" x14ac:dyDescent="0.35">
      <c r="L12518"/>
      <c r="Q12518"/>
    </row>
    <row r="12519" spans="12:17" x14ac:dyDescent="0.35">
      <c r="L12519"/>
      <c r="Q12519"/>
    </row>
    <row r="12520" spans="12:17" x14ac:dyDescent="0.35">
      <c r="L12520"/>
      <c r="Q12520"/>
    </row>
    <row r="12521" spans="12:17" x14ac:dyDescent="0.35">
      <c r="L12521"/>
      <c r="Q12521"/>
    </row>
    <row r="12522" spans="12:17" x14ac:dyDescent="0.35">
      <c r="L12522"/>
      <c r="Q12522"/>
    </row>
    <row r="12523" spans="12:17" x14ac:dyDescent="0.35">
      <c r="L12523"/>
      <c r="Q12523"/>
    </row>
    <row r="12524" spans="12:17" x14ac:dyDescent="0.35">
      <c r="L12524"/>
      <c r="Q12524"/>
    </row>
    <row r="12525" spans="12:17" x14ac:dyDescent="0.35">
      <c r="L12525"/>
      <c r="Q12525"/>
    </row>
    <row r="12526" spans="12:17" x14ac:dyDescent="0.35">
      <c r="L12526"/>
      <c r="Q12526"/>
    </row>
    <row r="12527" spans="12:17" x14ac:dyDescent="0.35">
      <c r="L12527"/>
      <c r="Q12527"/>
    </row>
    <row r="12528" spans="12:17" x14ac:dyDescent="0.35">
      <c r="L12528"/>
      <c r="Q12528"/>
    </row>
    <row r="12529" spans="12:17" x14ac:dyDescent="0.35">
      <c r="L12529"/>
      <c r="Q12529"/>
    </row>
    <row r="12530" spans="12:17" x14ac:dyDescent="0.35">
      <c r="L12530"/>
      <c r="Q12530"/>
    </row>
    <row r="12531" spans="12:17" x14ac:dyDescent="0.35">
      <c r="L12531"/>
      <c r="Q12531"/>
    </row>
    <row r="12532" spans="12:17" x14ac:dyDescent="0.35">
      <c r="L12532"/>
      <c r="Q12532"/>
    </row>
    <row r="12533" spans="12:17" x14ac:dyDescent="0.35">
      <c r="L12533"/>
      <c r="Q12533"/>
    </row>
    <row r="12534" spans="12:17" x14ac:dyDescent="0.35">
      <c r="L12534"/>
      <c r="Q12534"/>
    </row>
    <row r="12535" spans="12:17" x14ac:dyDescent="0.35">
      <c r="L12535"/>
      <c r="Q12535"/>
    </row>
    <row r="12536" spans="12:17" x14ac:dyDescent="0.35">
      <c r="L12536"/>
      <c r="Q12536"/>
    </row>
    <row r="12537" spans="12:17" x14ac:dyDescent="0.35">
      <c r="L12537"/>
      <c r="Q12537"/>
    </row>
    <row r="12538" spans="12:17" x14ac:dyDescent="0.35">
      <c r="L12538"/>
      <c r="Q12538"/>
    </row>
    <row r="12539" spans="12:17" x14ac:dyDescent="0.35">
      <c r="L12539"/>
      <c r="Q12539"/>
    </row>
    <row r="12540" spans="12:17" x14ac:dyDescent="0.35">
      <c r="L12540"/>
      <c r="Q12540"/>
    </row>
    <row r="12541" spans="12:17" x14ac:dyDescent="0.35">
      <c r="L12541"/>
      <c r="Q12541"/>
    </row>
    <row r="12542" spans="12:17" x14ac:dyDescent="0.35">
      <c r="L12542"/>
      <c r="Q12542"/>
    </row>
    <row r="12543" spans="12:17" x14ac:dyDescent="0.35">
      <c r="L12543"/>
      <c r="Q12543"/>
    </row>
    <row r="12544" spans="12:17" x14ac:dyDescent="0.35">
      <c r="L12544"/>
      <c r="Q12544"/>
    </row>
    <row r="12545" spans="12:17" x14ac:dyDescent="0.35">
      <c r="L12545"/>
      <c r="Q12545"/>
    </row>
    <row r="12546" spans="12:17" x14ac:dyDescent="0.35">
      <c r="L12546"/>
      <c r="Q12546"/>
    </row>
    <row r="12547" spans="12:17" x14ac:dyDescent="0.35">
      <c r="L12547"/>
      <c r="Q12547"/>
    </row>
    <row r="12548" spans="12:17" x14ac:dyDescent="0.35">
      <c r="L12548"/>
      <c r="Q12548"/>
    </row>
    <row r="12549" spans="12:17" x14ac:dyDescent="0.35">
      <c r="L12549"/>
      <c r="Q12549"/>
    </row>
    <row r="12550" spans="12:17" x14ac:dyDescent="0.35">
      <c r="L12550"/>
      <c r="Q12550"/>
    </row>
    <row r="12551" spans="12:17" x14ac:dyDescent="0.35">
      <c r="L12551"/>
      <c r="Q12551"/>
    </row>
    <row r="12552" spans="12:17" x14ac:dyDescent="0.35">
      <c r="L12552"/>
      <c r="Q12552"/>
    </row>
    <row r="12553" spans="12:17" x14ac:dyDescent="0.35">
      <c r="L12553"/>
      <c r="Q12553"/>
    </row>
    <row r="12554" spans="12:17" x14ac:dyDescent="0.35">
      <c r="L12554"/>
      <c r="Q12554"/>
    </row>
    <row r="12555" spans="12:17" x14ac:dyDescent="0.35">
      <c r="L12555"/>
      <c r="Q12555"/>
    </row>
    <row r="12556" spans="12:17" x14ac:dyDescent="0.35">
      <c r="L12556"/>
      <c r="Q12556"/>
    </row>
    <row r="12557" spans="12:17" x14ac:dyDescent="0.35">
      <c r="L12557"/>
      <c r="Q12557"/>
    </row>
    <row r="12558" spans="12:17" x14ac:dyDescent="0.35">
      <c r="L12558"/>
      <c r="Q12558"/>
    </row>
    <row r="12559" spans="12:17" x14ac:dyDescent="0.35">
      <c r="L12559"/>
      <c r="Q12559"/>
    </row>
    <row r="12560" spans="12:17" x14ac:dyDescent="0.35">
      <c r="L12560"/>
      <c r="Q12560"/>
    </row>
    <row r="12561" spans="12:17" x14ac:dyDescent="0.35">
      <c r="L12561"/>
      <c r="Q12561"/>
    </row>
    <row r="12562" spans="12:17" x14ac:dyDescent="0.35">
      <c r="L12562"/>
      <c r="Q12562"/>
    </row>
    <row r="12563" spans="12:17" x14ac:dyDescent="0.35">
      <c r="L12563"/>
      <c r="Q12563"/>
    </row>
    <row r="12564" spans="12:17" x14ac:dyDescent="0.35">
      <c r="L12564"/>
      <c r="Q12564"/>
    </row>
    <row r="12565" spans="12:17" x14ac:dyDescent="0.35">
      <c r="L12565"/>
      <c r="Q12565"/>
    </row>
    <row r="12566" spans="12:17" x14ac:dyDescent="0.35">
      <c r="L12566"/>
      <c r="Q12566"/>
    </row>
  </sheetData>
  <autoFilter ref="A81:C86" xr:uid="{00000000-0001-0000-0000-000000000000}"/>
  <dataValidations count="3">
    <dataValidation type="list" allowBlank="1" showInputMessage="1" showErrorMessage="1" sqref="A83 F71 I83" xr:uid="{0ECE0BAD-DC74-4E7B-8842-0609702F3664}">
      <formula1>$A$2:$A$52</formula1>
    </dataValidation>
    <dataValidation allowBlank="1" showInputMessage="1" showErrorMessage="1" sqref="B83 J83" xr:uid="{1248789C-8354-428B-8B98-C97B02054C67}"/>
    <dataValidation type="list" allowBlank="1" showInputMessage="1" showErrorMessage="1" sqref="B82" xr:uid="{2A156D2A-E7A3-42CC-98FA-0F1C30A1A16B}">
      <formula1>$A$44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9F07-A8C8-44FD-B25A-F6013A83C77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" sqref="B2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78</v>
      </c>
    </row>
    <row r="2" spans="1:2" x14ac:dyDescent="0.35">
      <c r="A2" s="2" t="s">
        <v>1</v>
      </c>
      <c r="B2" s="3" t="s">
        <v>79</v>
      </c>
    </row>
    <row r="3" spans="1:2" x14ac:dyDescent="0.35">
      <c r="A3" s="2" t="s">
        <v>2</v>
      </c>
      <c r="B3" s="3" t="s">
        <v>80</v>
      </c>
    </row>
    <row r="4" spans="1:2" x14ac:dyDescent="0.35">
      <c r="A4" s="2" t="s">
        <v>3</v>
      </c>
      <c r="B4" s="3" t="s">
        <v>81</v>
      </c>
    </row>
    <row r="5" spans="1:2" x14ac:dyDescent="0.35">
      <c r="A5" s="2" t="s">
        <v>4</v>
      </c>
      <c r="B5" s="3" t="s">
        <v>82</v>
      </c>
    </row>
    <row r="6" spans="1:2" x14ac:dyDescent="0.35">
      <c r="A6" s="2" t="s">
        <v>5</v>
      </c>
      <c r="B6" s="3" t="s">
        <v>83</v>
      </c>
    </row>
    <row r="7" spans="1:2" x14ac:dyDescent="0.35">
      <c r="A7" s="2" t="s">
        <v>6</v>
      </c>
      <c r="B7" s="3" t="s">
        <v>84</v>
      </c>
    </row>
    <row r="8" spans="1:2" x14ac:dyDescent="0.35">
      <c r="A8" s="2" t="s">
        <v>9</v>
      </c>
      <c r="B8" s="3" t="s">
        <v>85</v>
      </c>
    </row>
    <row r="9" spans="1:2" x14ac:dyDescent="0.35">
      <c r="A9" s="2" t="s">
        <v>10</v>
      </c>
      <c r="B9" s="3" t="s">
        <v>86</v>
      </c>
    </row>
    <row r="10" spans="1:2" x14ac:dyDescent="0.35">
      <c r="A10" s="2" t="s">
        <v>11</v>
      </c>
      <c r="B10" s="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Sheet1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Jing You</dc:creator>
  <cp:keywords/>
  <dc:description/>
  <cp:lastModifiedBy>Jing You</cp:lastModifiedBy>
  <cp:revision/>
  <dcterms:created xsi:type="dcterms:W3CDTF">2020-02-26T17:00:38Z</dcterms:created>
  <dcterms:modified xsi:type="dcterms:W3CDTF">2025-01-29T01:38:42Z</dcterms:modified>
  <cp:category/>
  <cp:contentStatus/>
</cp:coreProperties>
</file>