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S\DA14\projects\lookups-da14-alaurarobinson\"/>
    </mc:Choice>
  </mc:AlternateContent>
  <xr:revisionPtr revIDLastSave="0" documentId="13_ncr:1_{008961E8-38E9-4C4B-B303-B18A3881CF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tro_budget" sheetId="1" r:id="rId1"/>
    <sheet name="data_dictionary" sheetId="2" r:id="rId2"/>
    <sheet name="department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C85" i="1"/>
  <c r="C84" i="1"/>
  <c r="B86" i="1"/>
  <c r="B85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C56" i="1"/>
  <c r="D56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C57" i="1"/>
  <c r="C58" i="1"/>
  <c r="C59" i="1"/>
  <c r="C60" i="1"/>
  <c r="C61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<sst xmlns="http://schemas.openxmlformats.org/spreadsheetml/2006/main" count="201" uniqueCount="90">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</sst>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9" workbookViewId="0">
      <selection activeCell="D86" sqref="D86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"no budget")</f>
        <v>-4.3170750765267295E-2</v>
      </c>
      <c r="F2">
        <f>IFERROR(RANK(E2, $E$2:$E$52,1), "no budget")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"no budget")</f>
        <v>-9.4972027086493035E-2</v>
      </c>
      <c r="K2">
        <f>IFERROR(RANK(J2,$J$2:$J$52,1),"no budget")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"no budget")</f>
        <v>-5.6484362894991494E-2</v>
      </c>
      <c r="P2">
        <f>IFERROR(RANK(O2, $O$2:$O$52,1), "no budget")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"no budget")</f>
        <v>-2.3069981751824741E-2</v>
      </c>
      <c r="F3">
        <f t="shared" ref="F3:F52" si="2">IFERROR(RANK(E3, $E$2:$E$52,1), "no budget")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"no budget")</f>
        <v>-6.6804928315415249E-2</v>
      </c>
      <c r="K3">
        <f t="shared" ref="K3:K52" si="5">IFERROR(RANK(J3,$J$2:$J$52,1),"no budget")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"no budget")</f>
        <v>-1.3540749922529313E-3</v>
      </c>
      <c r="P3">
        <f t="shared" ref="P3:P52" si="8">IFERROR(RANK(O3, $O$2:$O$52,1), "no budget")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no budget</v>
      </c>
      <c r="F11" t="str">
        <f t="shared" si="2"/>
        <v>no budget</v>
      </c>
      <c r="G11">
        <v>0</v>
      </c>
      <c r="H11">
        <v>0</v>
      </c>
      <c r="I11">
        <f t="shared" si="3"/>
        <v>0</v>
      </c>
      <c r="J11" s="5" t="str">
        <f t="shared" si="4"/>
        <v>no budget</v>
      </c>
      <c r="K11" t="str">
        <f t="shared" si="5"/>
        <v>no budget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no budget</v>
      </c>
      <c r="F27" t="str">
        <f t="shared" si="2"/>
        <v>no budget</v>
      </c>
      <c r="G27">
        <v>0</v>
      </c>
      <c r="H27">
        <v>0</v>
      </c>
      <c r="I27">
        <f t="shared" si="3"/>
        <v>0</v>
      </c>
      <c r="J27" s="5" t="str">
        <f t="shared" si="4"/>
        <v>no budget</v>
      </c>
      <c r="K27" t="str">
        <f t="shared" si="5"/>
        <v>no budget</v>
      </c>
      <c r="L27">
        <v>0</v>
      </c>
      <c r="M27">
        <v>0</v>
      </c>
      <c r="N27">
        <f t="shared" si="6"/>
        <v>0</v>
      </c>
      <c r="O27" s="5" t="str">
        <f t="shared" si="7"/>
        <v>no budget</v>
      </c>
      <c r="P27" t="str">
        <f t="shared" si="8"/>
        <v>no budget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no budget</v>
      </c>
      <c r="F35" t="str">
        <f t="shared" si="2"/>
        <v>no budget</v>
      </c>
      <c r="G35">
        <v>0</v>
      </c>
      <c r="H35">
        <v>0</v>
      </c>
      <c r="I35">
        <f t="shared" si="3"/>
        <v>0</v>
      </c>
      <c r="J35" s="5" t="str">
        <f t="shared" si="4"/>
        <v>no budget</v>
      </c>
      <c r="K35" t="str">
        <f t="shared" si="5"/>
        <v>no budget</v>
      </c>
      <c r="L35">
        <v>0</v>
      </c>
      <c r="M35">
        <v>0</v>
      </c>
      <c r="N35">
        <f t="shared" si="6"/>
        <v>0</v>
      </c>
      <c r="O35" s="5" t="str">
        <f t="shared" si="7"/>
        <v>no budget</v>
      </c>
      <c r="P35" t="str">
        <f t="shared" si="8"/>
        <v>no budget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 t="str">
        <f t="shared" si="7"/>
        <v>no budget</v>
      </c>
      <c r="P49" t="str">
        <f t="shared" si="8"/>
        <v>no budget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 $A2:$F$52, 4,FALSE)</f>
        <v>-36209.630000000005</v>
      </c>
      <c r="C56">
        <f>VLOOKUP(A56, $A2:$K$52, 9,FALSE)</f>
        <v>-27292.159999999974</v>
      </c>
      <c r="D56">
        <f>VLOOKUP(A56, $A2:$P$52, 14,FALSE)</f>
        <v>-9181.0800000000163</v>
      </c>
    </row>
    <row r="57" spans="1:16" x14ac:dyDescent="0.3">
      <c r="A57" t="s">
        <v>25</v>
      </c>
      <c r="B57">
        <f>VLOOKUP(A57, $A3:$F$52, 4,FALSE)</f>
        <v>0</v>
      </c>
      <c r="C57">
        <f>VLOOKUP(A57, $A3:$K$52, 9,FALSE)</f>
        <v>0</v>
      </c>
      <c r="D57">
        <f>VLOOKUP(A57, $A3:$P$52, 14,FALSE)</f>
        <v>-311228.08999999997</v>
      </c>
    </row>
    <row r="58" spans="1:16" x14ac:dyDescent="0.3">
      <c r="A58" t="s">
        <v>32</v>
      </c>
      <c r="B58">
        <f>VLOOKUP(A58, $A4:$F$52, 4,FALSE)</f>
        <v>-149396.10000000987</v>
      </c>
      <c r="C58">
        <f>VLOOKUP(A58, $A4:$K$52, 9,FALSE)</f>
        <v>-189254.06000000006</v>
      </c>
      <c r="D58">
        <f>VLOOKUP(A58, $A4:$P$52, 14,FALSE)</f>
        <v>-374962.91000000015</v>
      </c>
    </row>
    <row r="59" spans="1:16" x14ac:dyDescent="0.3">
      <c r="A59" t="s">
        <v>38</v>
      </c>
      <c r="B59">
        <f>VLOOKUP(A59, $A5:$F$52, 4,FALSE)</f>
        <v>-12230.810000000056</v>
      </c>
      <c r="C59">
        <f>VLOOKUP(A59, $A5:$K$52, 9,FALSE)</f>
        <v>-45485.580000000075</v>
      </c>
      <c r="D59">
        <f>VLOOKUP(A59, $A5:$P$52, 14,FALSE)</f>
        <v>-72.879999999888241</v>
      </c>
    </row>
    <row r="60" spans="1:16" x14ac:dyDescent="0.3">
      <c r="A60" t="s">
        <v>39</v>
      </c>
      <c r="B60">
        <f>VLOOKUP(A60, $A6:$F$52, 4,FALSE)</f>
        <v>-4950.4699999999721</v>
      </c>
      <c r="C60">
        <f>VLOOKUP(A60, $A6:$K$52, 9,FALSE)</f>
        <v>-8005.7900000010268</v>
      </c>
      <c r="D60">
        <f>VLOOKUP(A60, $A6:$P$52, 14,FALSE)</f>
        <v>-1724.9000000000233</v>
      </c>
    </row>
    <row r="61" spans="1:16" x14ac:dyDescent="0.3">
      <c r="A61" t="s">
        <v>55</v>
      </c>
      <c r="B61">
        <f>VLOOKUP(A61, $A7:$F$52, 4,FALSE)</f>
        <v>-184239.79000001028</v>
      </c>
      <c r="C61">
        <f>VLOOKUP(A61, $A7:$K$52, 9,FALSE)</f>
        <v>-133456.33000001032</v>
      </c>
      <c r="D61">
        <f>VLOOKUP(A61, $A7:$P$52, 14,FALSE)</f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 $A$2:$A$52, $D$2:$D$52, "no budget",0)</f>
        <v>-36209.630000000005</v>
      </c>
      <c r="C65">
        <f>_xlfn.XLOOKUP(A65,$A$2:$A$52, $I$2:$I$52, "no budget",0)</f>
        <v>-27292.159999999974</v>
      </c>
      <c r="D65">
        <f>_xlfn.XLOOKUP(A65,$A$2:$A$52, $N$2:$N$52, "no budget",0)</f>
        <v>-9181.0800000000163</v>
      </c>
    </row>
    <row r="66" spans="1:4" x14ac:dyDescent="0.3">
      <c r="A66" t="s">
        <v>25</v>
      </c>
      <c r="B66">
        <f t="shared" ref="B66:B70" si="9">_xlfn.XLOOKUP(A66, $A$2:$A$52, $D$2:$D$52, "no budget",0)</f>
        <v>0</v>
      </c>
      <c r="C66">
        <f t="shared" ref="C66:C70" si="10">_xlfn.XLOOKUP(A66,$A$2:$A$52, $I$2:$I$52, "no budget",0)</f>
        <v>0</v>
      </c>
      <c r="D66">
        <f t="shared" ref="D66:D70" si="11">_xlfn.XLOOKUP(A66,$A$2:$A$52, $N$2:$N$52, "no budget",0)</f>
        <v>-311228.08999999997</v>
      </c>
    </row>
    <row r="67" spans="1:4" x14ac:dyDescent="0.3">
      <c r="A67" t="s">
        <v>32</v>
      </c>
      <c r="B67">
        <f t="shared" si="9"/>
        <v>-149396.10000000987</v>
      </c>
      <c r="C67">
        <f t="shared" si="10"/>
        <v>-189254.06000000006</v>
      </c>
      <c r="D67">
        <f t="shared" si="11"/>
        <v>-374962.91000000015</v>
      </c>
    </row>
    <row r="68" spans="1:4" x14ac:dyDescent="0.3">
      <c r="A68" t="s">
        <v>38</v>
      </c>
      <c r="B68">
        <f t="shared" si="9"/>
        <v>-12230.810000000056</v>
      </c>
      <c r="C68">
        <f t="shared" si="10"/>
        <v>-45485.580000000075</v>
      </c>
      <c r="D68">
        <f t="shared" si="11"/>
        <v>-72.879999999888241</v>
      </c>
    </row>
    <row r="69" spans="1:4" x14ac:dyDescent="0.3">
      <c r="A69" t="s">
        <v>39</v>
      </c>
      <c r="B69">
        <f t="shared" si="9"/>
        <v>-4950.4699999999721</v>
      </c>
      <c r="C69">
        <f t="shared" si="10"/>
        <v>-8005.7900000010268</v>
      </c>
      <c r="D69">
        <f t="shared" si="11"/>
        <v>-1724.9000000000233</v>
      </c>
    </row>
    <row r="70" spans="1:4" x14ac:dyDescent="0.3">
      <c r="A70" t="s">
        <v>55</v>
      </c>
      <c r="B70">
        <f t="shared" si="9"/>
        <v>-184239.79000001028</v>
      </c>
      <c r="C70">
        <f t="shared" si="10"/>
        <v>-133456.33000001032</v>
      </c>
      <c r="D70">
        <f t="shared" si="11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INDEX($D$2:$D$52,MATCH(A74,$A$2:$A$52,0))</f>
        <v>-36209.630000000005</v>
      </c>
      <c r="C74">
        <f>INDEX($I$2:$I$52,MATCH(A74,$A$2:$A$52,0))</f>
        <v>-27292.159999999974</v>
      </c>
      <c r="D74">
        <f>INDEX($N$2:$N$52,MATCH(A74,$A$2:$A$52,0))</f>
        <v>-9181.0800000000163</v>
      </c>
    </row>
    <row r="75" spans="1:4" x14ac:dyDescent="0.3">
      <c r="A75" t="s">
        <v>25</v>
      </c>
      <c r="B75">
        <f t="shared" ref="B75:B79" si="12">INDEX($D$2:$D$52,MATCH(A75,$A$2:$A$52,0))</f>
        <v>0</v>
      </c>
      <c r="C75">
        <f t="shared" ref="C75:C79" si="13">INDEX($I$2:$I$52,MATCH(A75,$A$2:$A$52,0))</f>
        <v>0</v>
      </c>
      <c r="D75">
        <f t="shared" ref="D75:D79" si="14">INDEX($N$2:$N$52,MATCH(A75,$A$2:$A$52,0))</f>
        <v>-311228.08999999997</v>
      </c>
    </row>
    <row r="76" spans="1:4" x14ac:dyDescent="0.3">
      <c r="A76" t="s">
        <v>32</v>
      </c>
      <c r="B76">
        <f t="shared" si="12"/>
        <v>-149396.10000000987</v>
      </c>
      <c r="C76">
        <f t="shared" si="13"/>
        <v>-189254.06000000006</v>
      </c>
      <c r="D76">
        <f t="shared" si="14"/>
        <v>-374962.91000000015</v>
      </c>
    </row>
    <row r="77" spans="1:4" x14ac:dyDescent="0.3">
      <c r="A77" t="s">
        <v>38</v>
      </c>
      <c r="B77">
        <f t="shared" si="12"/>
        <v>-12230.810000000056</v>
      </c>
      <c r="C77">
        <f t="shared" si="13"/>
        <v>-45485.580000000075</v>
      </c>
      <c r="D77">
        <f t="shared" si="14"/>
        <v>-72.879999999888241</v>
      </c>
    </row>
    <row r="78" spans="1:4" x14ac:dyDescent="0.3">
      <c r="A78" t="s">
        <v>39</v>
      </c>
      <c r="B78">
        <f t="shared" si="12"/>
        <v>-4950.4699999999721</v>
      </c>
      <c r="C78">
        <f t="shared" si="13"/>
        <v>-8005.7900000010268</v>
      </c>
      <c r="D78">
        <f t="shared" si="14"/>
        <v>-1724.9000000000233</v>
      </c>
    </row>
    <row r="79" spans="1:4" x14ac:dyDescent="0.3">
      <c r="A79" t="s">
        <v>55</v>
      </c>
      <c r="B79">
        <f t="shared" si="12"/>
        <v>-184239.79000001028</v>
      </c>
      <c r="C79">
        <f t="shared" si="13"/>
        <v>-133456.33000001032</v>
      </c>
      <c r="D79">
        <f t="shared" si="14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A83" t="s">
        <v>16</v>
      </c>
      <c r="B83" s="1" t="s">
        <v>71</v>
      </c>
      <c r="C83" s="1" t="s">
        <v>72</v>
      </c>
    </row>
    <row r="84" spans="1:7" x14ac:dyDescent="0.3">
      <c r="A84" t="s">
        <v>73</v>
      </c>
      <c r="B84" s="6">
        <f>INDEX(B2:B52, MATCH($A$83, $A$2:$A$52,0))</f>
        <v>356640100</v>
      </c>
      <c r="C84" s="6">
        <f>INDEX(C2:C52, MATCH($A$83, $A$2:$A$52,0))</f>
        <v>341243679.13</v>
      </c>
    </row>
    <row r="85" spans="1:7" x14ac:dyDescent="0.3">
      <c r="A85" t="s">
        <v>74</v>
      </c>
      <c r="B85" s="6">
        <f>INDEX(G2:G52, MATCH($A$83,$A$2:$A$52,0))</f>
        <v>382685200</v>
      </c>
      <c r="C85" s="6">
        <f>INDEX(H2:H52, MATCH($A$83, $A$2:$A$52,0))</f>
        <v>346340810.81999999</v>
      </c>
    </row>
    <row r="86" spans="1:7" x14ac:dyDescent="0.3">
      <c r="A86" t="s">
        <v>75</v>
      </c>
      <c r="B86" s="6">
        <f>INDEX(L2:L52, MATCH($A$83,$A$2:$A$52,0))</f>
        <v>376548600</v>
      </c>
      <c r="C86" s="6">
        <f>INDEX(M2:M52, MATCH($A$83, $A$2:$A$52,0))</f>
        <v>355279492.22999901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2A0A90-ECF2-4A2C-8596-837C3B332CA0}">
          <x14:formula1>
            <xm:f>departments!$A$1:$A$51</xm:f>
          </x14:formula1>
          <xm:sqref>A82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9" sqref="B9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5F6C9-E599-498E-804A-2E3ED5D8D22B}">
  <dimension ref="A1:A51"/>
  <sheetViews>
    <sheetView workbookViewId="0">
      <selection sqref="A1:A51"/>
    </sheetView>
  </sheetViews>
  <sheetFormatPr defaultRowHeight="14.4" x14ac:dyDescent="0.3"/>
  <cols>
    <col min="1" max="1" width="29.77734375" bestFit="1" customWidth="1"/>
  </cols>
  <sheetData>
    <row r="1" spans="1:1" x14ac:dyDescent="0.3">
      <c r="A1" s="9" t="s">
        <v>16</v>
      </c>
    </row>
    <row r="2" spans="1:1" x14ac:dyDescent="0.3">
      <c r="A2" s="9" t="s">
        <v>17</v>
      </c>
    </row>
    <row r="3" spans="1:1" x14ac:dyDescent="0.3">
      <c r="A3" s="9" t="s">
        <v>18</v>
      </c>
    </row>
    <row r="4" spans="1:1" x14ac:dyDescent="0.3">
      <c r="A4" s="9" t="s">
        <v>19</v>
      </c>
    </row>
    <row r="5" spans="1:1" x14ac:dyDescent="0.3">
      <c r="A5" s="9" t="s">
        <v>20</v>
      </c>
    </row>
    <row r="6" spans="1:1" x14ac:dyDescent="0.3">
      <c r="A6" s="9" t="s">
        <v>21</v>
      </c>
    </row>
    <row r="7" spans="1:1" x14ac:dyDescent="0.3">
      <c r="A7" s="9" t="s">
        <v>22</v>
      </c>
    </row>
    <row r="8" spans="1:1" x14ac:dyDescent="0.3">
      <c r="A8" s="9" t="s">
        <v>23</v>
      </c>
    </row>
    <row r="9" spans="1:1" x14ac:dyDescent="0.3">
      <c r="A9" s="9" t="s">
        <v>24</v>
      </c>
    </row>
    <row r="10" spans="1:1" x14ac:dyDescent="0.3">
      <c r="A10" s="9" t="s">
        <v>25</v>
      </c>
    </row>
    <row r="11" spans="1:1" x14ac:dyDescent="0.3">
      <c r="A11" s="9" t="s">
        <v>26</v>
      </c>
    </row>
    <row r="12" spans="1:1" x14ac:dyDescent="0.3">
      <c r="A12" s="9" t="s">
        <v>27</v>
      </c>
    </row>
    <row r="13" spans="1:1" x14ac:dyDescent="0.3">
      <c r="A13" s="9" t="s">
        <v>28</v>
      </c>
    </row>
    <row r="14" spans="1:1" x14ac:dyDescent="0.3">
      <c r="A14" s="9" t="s">
        <v>29</v>
      </c>
    </row>
    <row r="15" spans="1:1" x14ac:dyDescent="0.3">
      <c r="A15" s="9" t="s">
        <v>30</v>
      </c>
    </row>
    <row r="16" spans="1:1" x14ac:dyDescent="0.3">
      <c r="A16" s="9" t="s">
        <v>31</v>
      </c>
    </row>
    <row r="17" spans="1:1" x14ac:dyDescent="0.3">
      <c r="A17" s="9" t="s">
        <v>32</v>
      </c>
    </row>
    <row r="18" spans="1:1" x14ac:dyDescent="0.3">
      <c r="A18" s="9" t="s">
        <v>33</v>
      </c>
    </row>
    <row r="19" spans="1:1" x14ac:dyDescent="0.3">
      <c r="A19" s="9" t="s">
        <v>34</v>
      </c>
    </row>
    <row r="20" spans="1:1" x14ac:dyDescent="0.3">
      <c r="A20" s="9" t="s">
        <v>35</v>
      </c>
    </row>
    <row r="21" spans="1:1" x14ac:dyDescent="0.3">
      <c r="A21" s="9" t="s">
        <v>36</v>
      </c>
    </row>
    <row r="22" spans="1:1" x14ac:dyDescent="0.3">
      <c r="A22" s="9" t="s">
        <v>37</v>
      </c>
    </row>
    <row r="23" spans="1:1" x14ac:dyDescent="0.3">
      <c r="A23" s="9" t="s">
        <v>38</v>
      </c>
    </row>
    <row r="24" spans="1:1" x14ac:dyDescent="0.3">
      <c r="A24" s="9" t="s">
        <v>39</v>
      </c>
    </row>
    <row r="25" spans="1:1" x14ac:dyDescent="0.3">
      <c r="A25" s="9" t="s">
        <v>40</v>
      </c>
    </row>
    <row r="26" spans="1:1" x14ac:dyDescent="0.3">
      <c r="A26" s="9" t="s">
        <v>41</v>
      </c>
    </row>
    <row r="27" spans="1:1" x14ac:dyDescent="0.3">
      <c r="A27" s="9" t="s">
        <v>42</v>
      </c>
    </row>
    <row r="28" spans="1:1" x14ac:dyDescent="0.3">
      <c r="A28" s="9" t="s">
        <v>43</v>
      </c>
    </row>
    <row r="29" spans="1:1" x14ac:dyDescent="0.3">
      <c r="A29" s="9" t="s">
        <v>44</v>
      </c>
    </row>
    <row r="30" spans="1:1" x14ac:dyDescent="0.3">
      <c r="A30" s="9" t="s">
        <v>45</v>
      </c>
    </row>
    <row r="31" spans="1:1" x14ac:dyDescent="0.3">
      <c r="A31" s="9" t="s">
        <v>46</v>
      </c>
    </row>
    <row r="32" spans="1:1" x14ac:dyDescent="0.3">
      <c r="A32" s="9" t="s">
        <v>47</v>
      </c>
    </row>
    <row r="33" spans="1:1" x14ac:dyDescent="0.3">
      <c r="A33" s="9" t="s">
        <v>48</v>
      </c>
    </row>
    <row r="34" spans="1:1" x14ac:dyDescent="0.3">
      <c r="A34" s="9" t="s">
        <v>49</v>
      </c>
    </row>
    <row r="35" spans="1:1" x14ac:dyDescent="0.3">
      <c r="A35" s="9" t="s">
        <v>50</v>
      </c>
    </row>
    <row r="36" spans="1:1" x14ac:dyDescent="0.3">
      <c r="A36" s="9" t="s">
        <v>51</v>
      </c>
    </row>
    <row r="37" spans="1:1" x14ac:dyDescent="0.3">
      <c r="A37" s="9" t="s">
        <v>52</v>
      </c>
    </row>
    <row r="38" spans="1:1" x14ac:dyDescent="0.3">
      <c r="A38" s="9" t="s">
        <v>53</v>
      </c>
    </row>
    <row r="39" spans="1:1" x14ac:dyDescent="0.3">
      <c r="A39" s="9" t="s">
        <v>54</v>
      </c>
    </row>
    <row r="40" spans="1:1" x14ac:dyDescent="0.3">
      <c r="A40" s="9" t="s">
        <v>55</v>
      </c>
    </row>
    <row r="41" spans="1:1" x14ac:dyDescent="0.3">
      <c r="A41" s="9" t="s">
        <v>56</v>
      </c>
    </row>
    <row r="42" spans="1:1" x14ac:dyDescent="0.3">
      <c r="A42" s="9" t="s">
        <v>57</v>
      </c>
    </row>
    <row r="43" spans="1:1" x14ac:dyDescent="0.3">
      <c r="A43" s="9" t="s">
        <v>58</v>
      </c>
    </row>
    <row r="44" spans="1:1" x14ac:dyDescent="0.3">
      <c r="A44" s="9" t="s">
        <v>59</v>
      </c>
    </row>
    <row r="45" spans="1:1" x14ac:dyDescent="0.3">
      <c r="A45" s="9" t="s">
        <v>60</v>
      </c>
    </row>
    <row r="46" spans="1:1" x14ac:dyDescent="0.3">
      <c r="A46" s="9" t="s">
        <v>61</v>
      </c>
    </row>
    <row r="47" spans="1:1" x14ac:dyDescent="0.3">
      <c r="A47" s="9" t="s">
        <v>62</v>
      </c>
    </row>
    <row r="48" spans="1:1" x14ac:dyDescent="0.3">
      <c r="A48" s="9" t="s">
        <v>63</v>
      </c>
    </row>
    <row r="49" spans="1:1" x14ac:dyDescent="0.3">
      <c r="A49" s="9" t="s">
        <v>64</v>
      </c>
    </row>
    <row r="50" spans="1:1" x14ac:dyDescent="0.3">
      <c r="A50" s="9" t="s">
        <v>65</v>
      </c>
    </row>
    <row r="51" spans="1:1" x14ac:dyDescent="0.3">
      <c r="A51" s="9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metro_budget</vt:lpstr>
      <vt:lpstr>data_dictionary</vt:lpstr>
      <vt:lpstr>departments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Alaura Robinson</cp:lastModifiedBy>
  <cp:revision/>
  <dcterms:created xsi:type="dcterms:W3CDTF">2020-02-26T17:00:38Z</dcterms:created>
  <dcterms:modified xsi:type="dcterms:W3CDTF">2025-01-25T02:55:47Z</dcterms:modified>
  <cp:category/>
  <cp:contentStatus/>
</cp:coreProperties>
</file>