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nad\OneDrive\Documents\Dorina\DA14\Projects\lookups-da14-dorinajordan22\"/>
    </mc:Choice>
  </mc:AlternateContent>
  <xr:revisionPtr revIDLastSave="0" documentId="13_ncr:1_{6A23DCFA-E5A3-463D-B7D2-A9CD58AC22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C56" i="1"/>
  <c r="D56" i="1"/>
  <c r="B56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C74" i="1"/>
  <c r="D74" i="1"/>
  <c r="B7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E6" i="1" s="1"/>
  <c r="D7" i="1"/>
  <c r="D8" i="1"/>
  <c r="D9" i="1"/>
  <c r="D10" i="1"/>
  <c r="B65" i="1" s="1"/>
  <c r="D11" i="1"/>
  <c r="D12" i="1"/>
  <c r="D13" i="1"/>
  <c r="D14" i="1"/>
  <c r="E14" i="1" s="1"/>
  <c r="D15" i="1"/>
  <c r="D16" i="1"/>
  <c r="D17" i="1"/>
  <c r="D18" i="1"/>
  <c r="B67" i="1" s="1"/>
  <c r="D19" i="1"/>
  <c r="D20" i="1"/>
  <c r="D21" i="1"/>
  <c r="D22" i="1"/>
  <c r="E22" i="1" s="1"/>
  <c r="D23" i="1"/>
  <c r="D24" i="1"/>
  <c r="D25" i="1"/>
  <c r="D26" i="1"/>
  <c r="E26" i="1" s="1"/>
  <c r="D27" i="1"/>
  <c r="D28" i="1"/>
  <c r="D29" i="1"/>
  <c r="D30" i="1"/>
  <c r="E30" i="1" s="1"/>
  <c r="D31" i="1"/>
  <c r="D32" i="1"/>
  <c r="D33" i="1"/>
  <c r="D34" i="1"/>
  <c r="E34" i="1" s="1"/>
  <c r="D35" i="1"/>
  <c r="D36" i="1"/>
  <c r="D37" i="1"/>
  <c r="D38" i="1"/>
  <c r="E38" i="1" s="1"/>
  <c r="D39" i="1"/>
  <c r="D40" i="1"/>
  <c r="D41" i="1"/>
  <c r="D42" i="1"/>
  <c r="E42" i="1" s="1"/>
  <c r="D43" i="1"/>
  <c r="D44" i="1"/>
  <c r="D45" i="1"/>
  <c r="D46" i="1"/>
  <c r="E46" i="1" s="1"/>
  <c r="D47" i="1"/>
  <c r="D48" i="1"/>
  <c r="D49" i="1"/>
  <c r="D50" i="1"/>
  <c r="E50" i="1" s="1"/>
  <c r="D51" i="1"/>
  <c r="D52" i="1"/>
  <c r="D2" i="1"/>
  <c r="B85" i="1"/>
  <c r="C85" i="1"/>
  <c r="B86" i="1"/>
  <c r="C86" i="1"/>
  <c r="C84" i="1"/>
  <c r="B84" i="1"/>
  <c r="D66" i="1"/>
  <c r="D68" i="1"/>
  <c r="D69" i="1"/>
  <c r="D70" i="1"/>
  <c r="C66" i="1"/>
  <c r="C67" i="1"/>
  <c r="C68" i="1"/>
  <c r="C69" i="1"/>
  <c r="C70" i="1"/>
  <c r="C65" i="1"/>
  <c r="B66" i="1"/>
  <c r="B68" i="1"/>
  <c r="B69" i="1"/>
  <c r="B7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7" i="1"/>
  <c r="E8" i="1"/>
  <c r="E9" i="1"/>
  <c r="E11" i="1"/>
  <c r="E12" i="1"/>
  <c r="E13" i="1"/>
  <c r="E15" i="1"/>
  <c r="E16" i="1"/>
  <c r="E17" i="1"/>
  <c r="E19" i="1"/>
  <c r="E20" i="1"/>
  <c r="E21" i="1"/>
  <c r="E23" i="1"/>
  <c r="E24" i="1"/>
  <c r="E25" i="1"/>
  <c r="E27" i="1"/>
  <c r="E28" i="1"/>
  <c r="E29" i="1"/>
  <c r="E31" i="1"/>
  <c r="E32" i="1"/>
  <c r="E33" i="1"/>
  <c r="E35" i="1"/>
  <c r="E36" i="1"/>
  <c r="E37" i="1"/>
  <c r="E39" i="1"/>
  <c r="E40" i="1"/>
  <c r="E41" i="1"/>
  <c r="E43" i="1"/>
  <c r="E44" i="1"/>
  <c r="E45" i="1"/>
  <c r="E47" i="1"/>
  <c r="E48" i="1"/>
  <c r="E49" i="1"/>
  <c r="E51" i="1"/>
  <c r="E52" i="1"/>
  <c r="E2" i="1"/>
  <c r="D65" i="1" l="1"/>
  <c r="D67" i="1"/>
  <c r="E18" i="1"/>
  <c r="E10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<sst xmlns="http://schemas.openxmlformats.org/spreadsheetml/2006/main" count="150" uniqueCount="90">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</sst>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Comparison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356640100</c:v>
                </c:pt>
                <c:pt idx="1">
                  <c:v>382685200</c:v>
                </c:pt>
                <c:pt idx="2">
                  <c:v>376548600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447F-B909-69B175825255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341243679.13</c:v>
                </c:pt>
                <c:pt idx="1">
                  <c:v>346340810.81999999</c:v>
                </c:pt>
                <c:pt idx="2">
                  <c:v>355279492.22999901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C-447F-B909-69B175825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645248"/>
        <c:axId val="552638048"/>
      </c:barChart>
      <c:catAx>
        <c:axId val="5526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38048"/>
        <c:crosses val="autoZero"/>
        <c:auto val="1"/>
        <c:lblAlgn val="ctr"/>
        <c:lblOffset val="100"/>
        <c:noMultiLvlLbl val="0"/>
      </c:catAx>
      <c:valAx>
        <c:axId val="552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71</xdr:row>
      <xdr:rowOff>166687</xdr:rowOff>
    </xdr:from>
    <xdr:to>
      <xdr:col>8</xdr:col>
      <xdr:colOff>809625</xdr:colOff>
      <xdr:row>86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7841A-9D77-CEC8-EED4-88DF60A3D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B84" sqref="B84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>_xlfn.RANK.EQ(E2,$E$2:$E$52,1)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_xlfn.RANK.EQ(J2,$J$2:$J$52,1)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_xlfn.RANK.EQ(O2,$O$2:$O$52,1)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IFERROR(D3/B3,0)</f>
        <v>-2.3069981751824741E-2</v>
      </c>
      <c r="F3">
        <f t="shared" ref="F3:F52" si="2">_xlfn.RANK.EQ(E3,$E$2:$E$52,1)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IFERROR(I3/G3,0)</f>
        <v>-6.6804928315415249E-2</v>
      </c>
      <c r="K3">
        <f t="shared" ref="K3:K52" si="5">_xlfn.RANK.EQ(J3,$J$2:$J$52,1)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_xlfn.RANK.EQ(O3,$O$2:$O$52,1)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VLOOKUP($A56,$A$1:$P$52,MATCH(B$55,$A$1:$P$1,0),FALSE)</f>
        <v>-36209.630000000005</v>
      </c>
      <c r="C56">
        <f t="shared" ref="C56:D61" si="9">VLOOKUP($A56,$A$1:$P$52,MATCH(C$55,$A$1:$P$1,0),FALSE)</f>
        <v>-27292.159999999974</v>
      </c>
      <c r="D56">
        <f t="shared" si="9"/>
        <v>-9181.0800000000163</v>
      </c>
    </row>
    <row r="57" spans="1:16" x14ac:dyDescent="0.25">
      <c r="A57" t="s">
        <v>25</v>
      </c>
      <c r="B57">
        <f t="shared" ref="B57:B61" si="10">VLOOKUP($A57,$A$1:$P$52,MATCH(B$55,$A$1:$P$1,0),FALSE)</f>
        <v>0</v>
      </c>
      <c r="C57">
        <f t="shared" si="9"/>
        <v>0</v>
      </c>
      <c r="D57">
        <f t="shared" si="9"/>
        <v>-311228.08999999997</v>
      </c>
    </row>
    <row r="58" spans="1:16" x14ac:dyDescent="0.25">
      <c r="A58" t="s">
        <v>32</v>
      </c>
      <c r="B58">
        <f t="shared" si="10"/>
        <v>-149396.10000000987</v>
      </c>
      <c r="C58">
        <f t="shared" si="9"/>
        <v>-189254.06000000006</v>
      </c>
      <c r="D58">
        <f t="shared" si="9"/>
        <v>-374962.91000000015</v>
      </c>
    </row>
    <row r="59" spans="1:16" x14ac:dyDescent="0.25">
      <c r="A59" t="s">
        <v>38</v>
      </c>
      <c r="B59">
        <f t="shared" si="10"/>
        <v>-12230.810000000056</v>
      </c>
      <c r="C59">
        <f t="shared" si="9"/>
        <v>-45485.580000000075</v>
      </c>
      <c r="D59">
        <f t="shared" si="9"/>
        <v>-72.879999999888241</v>
      </c>
    </row>
    <row r="60" spans="1:16" x14ac:dyDescent="0.25">
      <c r="A60" t="s">
        <v>39</v>
      </c>
      <c r="B60">
        <f t="shared" si="10"/>
        <v>-4950.4699999999721</v>
      </c>
      <c r="C60">
        <f t="shared" si="9"/>
        <v>-8005.7900000010268</v>
      </c>
      <c r="D60">
        <f t="shared" si="9"/>
        <v>-1724.9000000000233</v>
      </c>
    </row>
    <row r="61" spans="1:16" x14ac:dyDescent="0.25">
      <c r="A61" t="s">
        <v>55</v>
      </c>
      <c r="B61">
        <f t="shared" si="10"/>
        <v>-184239.79000001028</v>
      </c>
      <c r="C61">
        <f t="shared" si="9"/>
        <v>-133456.33000001032</v>
      </c>
      <c r="D61">
        <f t="shared" si="9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_xlfn.XLOOKUP($A65,$A$1:$A$52,$D$1:$D$52)</f>
        <v>-36209.630000000005</v>
      </c>
      <c r="C65">
        <f>_xlfn.XLOOKUP($A65,$A$1:$A$52,$I$1:$I$52)</f>
        <v>-27292.159999999974</v>
      </c>
      <c r="D65">
        <f>_xlfn.XLOOKUP($A65,$A$1:$A$52,$N$1:$N$52)</f>
        <v>-9181.0800000000163</v>
      </c>
    </row>
    <row r="66" spans="1:4" x14ac:dyDescent="0.25">
      <c r="A66" t="s">
        <v>25</v>
      </c>
      <c r="B66">
        <f t="shared" ref="B66:B70" si="11">_xlfn.XLOOKUP($A66,$A$1:$A$52,$D$1:$D$52)</f>
        <v>0</v>
      </c>
      <c r="C66">
        <f t="shared" ref="C66:C70" si="12">_xlfn.XLOOKUP($A66,$A$1:$A$52,$I$1:$I$52)</f>
        <v>0</v>
      </c>
      <c r="D66">
        <f t="shared" ref="D66:D70" si="13">_xlfn.XLOOKUP($A66,$A$1:$A$52,$N$1:$N$52)</f>
        <v>-311228.08999999997</v>
      </c>
    </row>
    <row r="67" spans="1:4" x14ac:dyDescent="0.25">
      <c r="A67" t="s">
        <v>32</v>
      </c>
      <c r="B67">
        <f t="shared" si="11"/>
        <v>-149396.10000000987</v>
      </c>
      <c r="C67">
        <f t="shared" si="12"/>
        <v>-189254.06000000006</v>
      </c>
      <c r="D67">
        <f t="shared" si="13"/>
        <v>-374962.91000000015</v>
      </c>
    </row>
    <row r="68" spans="1:4" x14ac:dyDescent="0.25">
      <c r="A68" t="s">
        <v>38</v>
      </c>
      <c r="B68">
        <f t="shared" si="11"/>
        <v>-12230.810000000056</v>
      </c>
      <c r="C68">
        <f t="shared" si="12"/>
        <v>-45485.580000000075</v>
      </c>
      <c r="D68">
        <f t="shared" si="13"/>
        <v>-72.879999999888241</v>
      </c>
    </row>
    <row r="69" spans="1:4" x14ac:dyDescent="0.25">
      <c r="A69" t="s">
        <v>39</v>
      </c>
      <c r="B69">
        <f t="shared" si="11"/>
        <v>-4950.4699999999721</v>
      </c>
      <c r="C69">
        <f t="shared" si="12"/>
        <v>-8005.7900000010268</v>
      </c>
      <c r="D69">
        <f t="shared" si="13"/>
        <v>-1724.9000000000233</v>
      </c>
    </row>
    <row r="70" spans="1:4" x14ac:dyDescent="0.25">
      <c r="A70" t="s">
        <v>55</v>
      </c>
      <c r="B70">
        <f t="shared" si="11"/>
        <v>-184239.79000001028</v>
      </c>
      <c r="C70">
        <f t="shared" si="12"/>
        <v>-133456.33000001032</v>
      </c>
      <c r="D70">
        <f t="shared" si="13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INDEX($B$2:$P$52,MATCH($A74,$A$2:$A$52,0),MATCH(B$73,$B$1:$P$1,0))</f>
        <v>-36209.630000000005</v>
      </c>
      <c r="C74">
        <f t="shared" ref="C74:D79" si="14">INDEX($B$2:$P$52,MATCH($A74,$A$2:$A$52,0),MATCH(C$73,$B$1:$P$1,0))</f>
        <v>-27292.159999999974</v>
      </c>
      <c r="D74">
        <f t="shared" si="14"/>
        <v>-9181.0800000000163</v>
      </c>
    </row>
    <row r="75" spans="1:4" x14ac:dyDescent="0.25">
      <c r="A75" t="s">
        <v>25</v>
      </c>
      <c r="B75">
        <f t="shared" ref="B75:B79" si="15">INDEX($B$2:$P$52,MATCH($A75,$A$2:$A$52,0),MATCH(B$73,$B$1:$P$1,0))</f>
        <v>0</v>
      </c>
      <c r="C75">
        <f t="shared" si="14"/>
        <v>0</v>
      </c>
      <c r="D75">
        <f t="shared" si="14"/>
        <v>-311228.08999999997</v>
      </c>
    </row>
    <row r="76" spans="1:4" x14ac:dyDescent="0.25">
      <c r="A76" t="s">
        <v>32</v>
      </c>
      <c r="B76">
        <f t="shared" si="15"/>
        <v>-149396.10000000987</v>
      </c>
      <c r="C76">
        <f t="shared" si="14"/>
        <v>-189254.06000000006</v>
      </c>
      <c r="D76">
        <f t="shared" si="14"/>
        <v>-374962.91000000015</v>
      </c>
    </row>
    <row r="77" spans="1:4" x14ac:dyDescent="0.25">
      <c r="A77" t="s">
        <v>38</v>
      </c>
      <c r="B77">
        <f t="shared" si="15"/>
        <v>-12230.810000000056</v>
      </c>
      <c r="C77">
        <f t="shared" si="14"/>
        <v>-45485.580000000075</v>
      </c>
      <c r="D77">
        <f t="shared" si="14"/>
        <v>-72.879999999888241</v>
      </c>
    </row>
    <row r="78" spans="1:4" x14ac:dyDescent="0.25">
      <c r="A78" t="s">
        <v>39</v>
      </c>
      <c r="B78">
        <f t="shared" si="15"/>
        <v>-4950.4699999999721</v>
      </c>
      <c r="C78">
        <f t="shared" si="14"/>
        <v>-8005.7900000010268</v>
      </c>
      <c r="D78">
        <f t="shared" si="14"/>
        <v>-1724.9000000000233</v>
      </c>
    </row>
    <row r="79" spans="1:4" x14ac:dyDescent="0.25">
      <c r="A79" t="s">
        <v>55</v>
      </c>
      <c r="B79">
        <f t="shared" si="15"/>
        <v>-184239.79000001028</v>
      </c>
      <c r="C79">
        <f t="shared" si="14"/>
        <v>-133456.33000001032</v>
      </c>
      <c r="D79">
        <f t="shared" si="14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  <c r="B82" t="s">
        <v>16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INDEX($B$2:$P$52,MATCH($B$82,$A$2:$A$52,0),MATCH(_xlfn.CONCAT($A84,"_",B$83),$B$1:$P$1,0))</f>
        <v>356640100</v>
      </c>
      <c r="C84" s="6">
        <f>INDEX($B$2:$P$52,MATCH($B$82,$A$2:$A$52,0),MATCH(_xlfn.CONCAT($A84,"_",C$83),$B$1:$P$1,0))</f>
        <v>341243679.13</v>
      </c>
    </row>
    <row r="85" spans="1:7" x14ac:dyDescent="0.25">
      <c r="A85" t="s">
        <v>74</v>
      </c>
      <c r="B85" s="6">
        <f t="shared" ref="B85:C86" si="16">INDEX($B$2:$P$52,MATCH($B$82,$A$2:$A$52,0),MATCH(_xlfn.CONCAT($A85,"_",B$83),$B$1:$P$1,0))</f>
        <v>382685200</v>
      </c>
      <c r="C85" s="6">
        <f t="shared" si="16"/>
        <v>346340810.81999999</v>
      </c>
    </row>
    <row r="86" spans="1:7" x14ac:dyDescent="0.25">
      <c r="A86" t="s">
        <v>75</v>
      </c>
      <c r="B86" s="6">
        <f t="shared" si="16"/>
        <v>376548600</v>
      </c>
      <c r="C86" s="6">
        <f t="shared" si="16"/>
        <v>355279492.22999901</v>
      </c>
    </row>
    <row r="87" spans="1:7" x14ac:dyDescent="0.25">
      <c r="B87" s="6"/>
      <c r="C87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Dorina Jordan</cp:lastModifiedBy>
  <cp:revision/>
  <dcterms:created xsi:type="dcterms:W3CDTF">2020-02-26T17:00:38Z</dcterms:created>
  <dcterms:modified xsi:type="dcterms:W3CDTF">2025-01-25T19:47:59Z</dcterms:modified>
  <cp:category/>
  <cp:contentStatus/>
</cp:coreProperties>
</file>