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nad\OneDrive\Documents\Dorina\DA14\Projects\lookups-da14-dorinajordan22\"/>
    </mc:Choice>
  </mc:AlternateContent>
  <xr:revisionPtr revIDLastSave="0" documentId="13_ncr:1_{E389BCDB-1090-4A76-84DA-74C3A8EDCA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6" i="1" l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D57" i="1"/>
  <c r="D58" i="1"/>
  <c r="D59" i="1"/>
  <c r="D60" i="1"/>
  <c r="D61" i="1"/>
  <c r="D56" i="1"/>
  <c r="C57" i="1"/>
  <c r="C58" i="1"/>
  <c r="C59" i="1"/>
  <c r="C60" i="1"/>
  <c r="C61" i="1"/>
  <c r="C56" i="1"/>
  <c r="B56" i="1"/>
  <c r="B57" i="1"/>
  <c r="B58" i="1"/>
  <c r="B59" i="1"/>
  <c r="B60" i="1"/>
  <c r="B6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<sst xmlns="http://schemas.openxmlformats.org/spreadsheetml/2006/main" count="149" uniqueCount="90">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</sst>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workbookViewId="0">
      <selection activeCell="F16" sqref="F16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B2-C2</f>
        <v>15396420.870000005</v>
      </c>
      <c r="E2" s="5">
        <f>IFERROR(D2/B2,0)</f>
        <v>4.3170750765267295E-2</v>
      </c>
      <c r="F2">
        <f>_xlfn.RANK.EQ(E2,$E$2:$E$52,0)</f>
        <v>14</v>
      </c>
      <c r="G2">
        <v>382685200</v>
      </c>
      <c r="H2">
        <v>346340810.81999999</v>
      </c>
      <c r="I2">
        <f>G2-H2</f>
        <v>36344389.180000007</v>
      </c>
      <c r="J2" s="5">
        <f>IFERROR(I2/G2,0)</f>
        <v>9.4972027086493035E-2</v>
      </c>
      <c r="K2">
        <f>_xlfn.RANK.EQ(J2,$J$2:$J$52,0)</f>
        <v>10</v>
      </c>
      <c r="L2">
        <v>376548600</v>
      </c>
      <c r="M2">
        <v>355279492.22999901</v>
      </c>
      <c r="N2">
        <f>L2-M2</f>
        <v>21269107.770000994</v>
      </c>
      <c r="O2" s="5">
        <f>IFERROR(N2/L2,0)</f>
        <v>5.6484362894991494E-2</v>
      </c>
      <c r="P2">
        <f>_xlfn.RANK.EQ(O2,$O$2:$O$52,0)</f>
        <v>14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B3-C3</f>
        <v>7585.4099999999744</v>
      </c>
      <c r="E3" s="5">
        <f t="shared" ref="E3:E52" si="1">IFERROR(D3/B3,0)</f>
        <v>2.3069981751824741E-2</v>
      </c>
      <c r="F3">
        <f t="shared" ref="F3:F52" si="2">_xlfn.RANK.EQ(E3,$E$2:$E$52,0)</f>
        <v>22</v>
      </c>
      <c r="G3">
        <v>334800</v>
      </c>
      <c r="H3">
        <v>312433.70999999897</v>
      </c>
      <c r="I3">
        <f t="shared" ref="I3:I52" si="3">G3-H3</f>
        <v>22366.290000001027</v>
      </c>
      <c r="J3" s="5">
        <f t="shared" ref="J3:J52" si="4">IFERROR(I3/G3,0)</f>
        <v>6.6804928315415249E-2</v>
      </c>
      <c r="K3">
        <f t="shared" ref="K3:K52" si="5">_xlfn.RANK.EQ(J3,$J$2:$J$52,0)</f>
        <v>14</v>
      </c>
      <c r="L3">
        <v>322700</v>
      </c>
      <c r="M3">
        <v>322263.03999999998</v>
      </c>
      <c r="N3">
        <f t="shared" ref="N3:N52" si="6">L3-M3</f>
        <v>436.96000000002095</v>
      </c>
      <c r="O3" s="5">
        <f t="shared" ref="O3:O52" si="7">IFERROR(N3/L3,0)</f>
        <v>1.3540749922529313E-3</v>
      </c>
      <c r="P3">
        <f t="shared" ref="P3:P52" si="8">_xlfn.RANK.EQ(O3,$O$2:$O$52,0)</f>
        <v>37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15442.440000010189</v>
      </c>
      <c r="E4" s="5">
        <f t="shared" si="1"/>
        <v>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62606.790000009816</v>
      </c>
      <c r="J4" s="5">
        <f t="shared" si="4"/>
        <v>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97416.950000009965</v>
      </c>
      <c r="O4" s="5">
        <f t="shared" si="7"/>
        <v>2.6599210899959033E-2</v>
      </c>
      <c r="P4">
        <f t="shared" si="8"/>
        <v>25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723147.33000000007</v>
      </c>
      <c r="E5" s="5">
        <f t="shared" si="1"/>
        <v>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947690.6799999997</v>
      </c>
      <c r="J5" s="5">
        <f t="shared" si="4"/>
        <v>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262277.08999999985</v>
      </c>
      <c r="O5" s="5">
        <f t="shared" si="7"/>
        <v>3.3800336357544182E-2</v>
      </c>
      <c r="P5">
        <f t="shared" si="8"/>
        <v>22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23391.479999999981</v>
      </c>
      <c r="E6" s="5">
        <f t="shared" si="1"/>
        <v>5.7149963352064452E-2</v>
      </c>
      <c r="F6">
        <f t="shared" si="2"/>
        <v>11</v>
      </c>
      <c r="G6">
        <v>428500</v>
      </c>
      <c r="H6">
        <v>427758.64</v>
      </c>
      <c r="I6">
        <f t="shared" si="3"/>
        <v>741.35999999998603</v>
      </c>
      <c r="J6" s="5">
        <f t="shared" si="4"/>
        <v>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85.710000001010485</v>
      </c>
      <c r="O6" s="5">
        <f t="shared" si="7"/>
        <v>1.925202156356929E-4</v>
      </c>
      <c r="P6">
        <f t="shared" si="8"/>
        <v>39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382928.79000000004</v>
      </c>
      <c r="E7" s="5">
        <f t="shared" si="1"/>
        <v>0.11502817362571344</v>
      </c>
      <c r="F7">
        <f t="shared" si="2"/>
        <v>2</v>
      </c>
      <c r="G7">
        <v>3390900</v>
      </c>
      <c r="H7">
        <v>3051483.41</v>
      </c>
      <c r="I7">
        <f t="shared" si="3"/>
        <v>339416.58999999985</v>
      </c>
      <c r="J7" s="5">
        <f t="shared" si="4"/>
        <v>0.10009631366303927</v>
      </c>
      <c r="K7">
        <f t="shared" si="5"/>
        <v>8</v>
      </c>
      <c r="L7">
        <v>3345200</v>
      </c>
      <c r="M7">
        <v>2946440.08</v>
      </c>
      <c r="N7">
        <f t="shared" si="6"/>
        <v>398759.91999999993</v>
      </c>
      <c r="O7" s="5">
        <f t="shared" si="7"/>
        <v>0.11920361114432618</v>
      </c>
      <c r="P7">
        <f t="shared" si="8"/>
        <v>4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236476.69000000996</v>
      </c>
      <c r="E8" s="5">
        <f t="shared" si="1"/>
        <v>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206794.01000001002</v>
      </c>
      <c r="J8" s="5">
        <f t="shared" si="4"/>
        <v>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241564.68000000995</v>
      </c>
      <c r="O8" s="5">
        <f t="shared" si="7"/>
        <v>0.15295680364719175</v>
      </c>
      <c r="P8">
        <f t="shared" si="8"/>
        <v>2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396574.72000000067</v>
      </c>
      <c r="E9" s="5">
        <f t="shared" si="1"/>
        <v>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1144640.4800000004</v>
      </c>
      <c r="J9" s="5">
        <f t="shared" si="4"/>
        <v>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796900.47000000998</v>
      </c>
      <c r="O9" s="5">
        <f t="shared" si="7"/>
        <v>7.3852043000788653E-2</v>
      </c>
      <c r="P9">
        <f t="shared" si="8"/>
        <v>9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36209.630000000005</v>
      </c>
      <c r="E10" s="5">
        <f t="shared" si="1"/>
        <v>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27292.159999999974</v>
      </c>
      <c r="J10" s="5">
        <f t="shared" si="4"/>
        <v>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9181.0800000000163</v>
      </c>
      <c r="O10" s="5">
        <f t="shared" si="7"/>
        <v>1.883298461538465E-2</v>
      </c>
      <c r="P10">
        <f t="shared" si="8"/>
        <v>29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311228.08999999997</v>
      </c>
      <c r="O11" s="5">
        <f t="shared" si="7"/>
        <v>0.82994157333333329</v>
      </c>
      <c r="P11">
        <f t="shared" si="8"/>
        <v>1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214304.66999999993</v>
      </c>
      <c r="E12" s="5">
        <f t="shared" si="1"/>
        <v>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494844.40000000037</v>
      </c>
      <c r="J12" s="5">
        <f t="shared" si="4"/>
        <v>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306086.86000000034</v>
      </c>
      <c r="O12" s="5">
        <f t="shared" si="7"/>
        <v>6.5433934755654441E-2</v>
      </c>
      <c r="P12">
        <f t="shared" si="8"/>
        <v>10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75511.669999999925</v>
      </c>
      <c r="E13" s="5">
        <f t="shared" si="1"/>
        <v>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314622.06000000983</v>
      </c>
      <c r="J13" s="5">
        <f t="shared" si="4"/>
        <v>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150323.33000000007</v>
      </c>
      <c r="O13" s="5">
        <f t="shared" si="7"/>
        <v>2.4217184605222895E-2</v>
      </c>
      <c r="P13">
        <f t="shared" si="8"/>
        <v>27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6982.6300000000047</v>
      </c>
      <c r="E14" s="5">
        <f t="shared" si="1"/>
        <v>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6097.0200000000186</v>
      </c>
      <c r="J14" s="5">
        <f t="shared" si="4"/>
        <v>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21210.119999999995</v>
      </c>
      <c r="O14" s="5">
        <f t="shared" si="7"/>
        <v>4.0308095781071827E-2</v>
      </c>
      <c r="P14">
        <f t="shared" si="8"/>
        <v>19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-496819.90000000596</v>
      </c>
      <c r="E15" s="5">
        <f t="shared" si="1"/>
        <v>-3.1837408866824991E-3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8201410.7500010133</v>
      </c>
      <c r="J15" s="5">
        <f t="shared" si="4"/>
        <v>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4502589.1500009894</v>
      </c>
      <c r="O15" s="5">
        <f t="shared" si="7"/>
        <v>2.3829085727446114E-2</v>
      </c>
      <c r="P15">
        <f t="shared" si="8"/>
        <v>28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78219.540000010282</v>
      </c>
      <c r="E16" s="5">
        <f t="shared" si="1"/>
        <v>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2035.9199999999255</v>
      </c>
      <c r="J16" s="5">
        <f t="shared" si="4"/>
        <v>2.769017341040361E-4</v>
      </c>
      <c r="K16">
        <f t="shared" si="5"/>
        <v>46</v>
      </c>
      <c r="L16">
        <v>7397200</v>
      </c>
      <c r="M16">
        <v>7397093</v>
      </c>
      <c r="N16">
        <f t="shared" si="6"/>
        <v>107</v>
      </c>
      <c r="O16" s="5">
        <f t="shared" si="7"/>
        <v>1.4464932677229222E-5</v>
      </c>
      <c r="P16">
        <f t="shared" si="8"/>
        <v>43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421319.94999999925</v>
      </c>
      <c r="E17" s="5">
        <f t="shared" si="1"/>
        <v>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664466.49000000022</v>
      </c>
      <c r="J17" s="5">
        <f t="shared" si="4"/>
        <v>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965742.96000000089</v>
      </c>
      <c r="O17" s="5">
        <f t="shared" si="7"/>
        <v>6.3071811282801551E-2</v>
      </c>
      <c r="P17">
        <f t="shared" si="8"/>
        <v>11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149396.10000000987</v>
      </c>
      <c r="E18" s="5">
        <f t="shared" si="1"/>
        <v>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189254.06000000006</v>
      </c>
      <c r="J18" s="5">
        <f t="shared" si="4"/>
        <v>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374962.91000000015</v>
      </c>
      <c r="O18" s="5">
        <f t="shared" si="7"/>
        <v>0.12882667147667154</v>
      </c>
      <c r="P18">
        <f t="shared" si="8"/>
        <v>3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376336.80000001006</v>
      </c>
      <c r="E19" s="5">
        <f t="shared" si="1"/>
        <v>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721592.76000000909</v>
      </c>
      <c r="J19" s="5">
        <f t="shared" si="4"/>
        <v>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576344.08999999985</v>
      </c>
      <c r="O19" s="5">
        <f t="shared" si="7"/>
        <v>6.1687262121374278E-2</v>
      </c>
      <c r="P19">
        <f t="shared" si="8"/>
        <v>12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1539.8400010019541</v>
      </c>
      <c r="E20" s="5">
        <f t="shared" si="1"/>
        <v>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9775.6299999952316</v>
      </c>
      <c r="J20" s="5">
        <f t="shared" si="4"/>
        <v>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116.46000100672245</v>
      </c>
      <c r="O20" s="5">
        <f t="shared" si="7"/>
        <v>8.9158438821450736E-7</v>
      </c>
      <c r="P20">
        <f t="shared" si="8"/>
        <v>46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1923512.4500000998</v>
      </c>
      <c r="E21" s="5">
        <f t="shared" si="1"/>
        <v>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1841406.370000001</v>
      </c>
      <c r="J21" s="5">
        <f t="shared" si="4"/>
        <v>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888926.91000010073</v>
      </c>
      <c r="O21" s="5">
        <f t="shared" si="7"/>
        <v>3.6546762734864152E-2</v>
      </c>
      <c r="P21">
        <f t="shared" si="8"/>
        <v>21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153660.12000009976</v>
      </c>
      <c r="E22" s="5">
        <f t="shared" si="1"/>
        <v>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188722.03000009991</v>
      </c>
      <c r="J22" s="5">
        <f t="shared" si="4"/>
        <v>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745.23000000044703</v>
      </c>
      <c r="O22" s="5">
        <f t="shared" si="7"/>
        <v>6.2439674240938325E-5</v>
      </c>
      <c r="P22">
        <f t="shared" si="8"/>
        <v>42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825956.59000010043</v>
      </c>
      <c r="E23" s="5">
        <f t="shared" si="1"/>
        <v>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961673.78000010177</v>
      </c>
      <c r="J23" s="5">
        <f t="shared" si="4"/>
        <v>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601242.55999999866</v>
      </c>
      <c r="O23" s="5">
        <f t="shared" si="7"/>
        <v>2.5892971236375011E-2</v>
      </c>
      <c r="P23">
        <f t="shared" si="8"/>
        <v>26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12230.810000000056</v>
      </c>
      <c r="E24" s="5">
        <f t="shared" si="1"/>
        <v>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45485.580000000075</v>
      </c>
      <c r="J24" s="5">
        <f t="shared" si="4"/>
        <v>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72.879999999888241</v>
      </c>
      <c r="O24" s="5">
        <f t="shared" si="7"/>
        <v>6.5504224339284781E-5</v>
      </c>
      <c r="P24">
        <f t="shared" si="8"/>
        <v>41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4950.4699999999721</v>
      </c>
      <c r="E25" s="5">
        <f t="shared" si="1"/>
        <v>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8005.7900000010268</v>
      </c>
      <c r="J25" s="5">
        <f t="shared" si="4"/>
        <v>1.5846773555029746E-2</v>
      </c>
      <c r="K25">
        <f t="shared" si="5"/>
        <v>37</v>
      </c>
      <c r="L25">
        <v>496500</v>
      </c>
      <c r="M25">
        <v>494775.1</v>
      </c>
      <c r="N25">
        <f t="shared" si="6"/>
        <v>1724.9000000000233</v>
      </c>
      <c r="O25" s="5">
        <f t="shared" si="7"/>
        <v>3.4741188318228064E-3</v>
      </c>
      <c r="P25">
        <f t="shared" si="8"/>
        <v>35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447839.91999999993</v>
      </c>
      <c r="E26" s="5">
        <f t="shared" si="1"/>
        <v>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319870.97000000998</v>
      </c>
      <c r="J26" s="5">
        <f t="shared" si="4"/>
        <v>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313464.79000000004</v>
      </c>
      <c r="O26" s="5">
        <f t="shared" si="7"/>
        <v>5.7720881286022069E-2</v>
      </c>
      <c r="P26">
        <f t="shared" si="8"/>
        <v>13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132457.97999999998</v>
      </c>
      <c r="E28" s="5">
        <f t="shared" si="1"/>
        <v>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264364.77</v>
      </c>
      <c r="J28" s="5">
        <f t="shared" si="4"/>
        <v>0.17103239309050916</v>
      </c>
      <c r="K28">
        <f t="shared" si="5"/>
        <v>2</v>
      </c>
      <c r="L28">
        <v>1525900</v>
      </c>
      <c r="M28">
        <v>1393285.06</v>
      </c>
      <c r="N28">
        <f t="shared" si="6"/>
        <v>132614.93999999994</v>
      </c>
      <c r="O28" s="5">
        <f t="shared" si="7"/>
        <v>8.6909325643882263E-2</v>
      </c>
      <c r="P28">
        <f t="shared" si="8"/>
        <v>7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37915.290000000037</v>
      </c>
      <c r="E29" s="5">
        <f t="shared" si="1"/>
        <v>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114235.56000000983</v>
      </c>
      <c r="J29" s="5">
        <f t="shared" si="4"/>
        <v>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35.330000000074506</v>
      </c>
      <c r="O29" s="5">
        <f t="shared" si="7"/>
        <v>1.2225336516860273E-5</v>
      </c>
      <c r="P29">
        <f t="shared" si="8"/>
        <v>44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101705.90000000037</v>
      </c>
      <c r="E30" s="5">
        <f t="shared" si="1"/>
        <v>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50385.720000099391</v>
      </c>
      <c r="J30" s="5">
        <f t="shared" si="4"/>
        <v>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35290.390000000596</v>
      </c>
      <c r="O30" s="5">
        <f t="shared" si="7"/>
        <v>2.7439209100169185E-3</v>
      </c>
      <c r="P30">
        <f t="shared" si="8"/>
        <v>36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24772.310000000056</v>
      </c>
      <c r="E31" s="5">
        <f t="shared" si="1"/>
        <v>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60623.149999999907</v>
      </c>
      <c r="J31" s="5">
        <f t="shared" si="4"/>
        <v>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69308.659999999916</v>
      </c>
      <c r="O31" s="5">
        <f t="shared" si="7"/>
        <v>3.7049585716576634E-2</v>
      </c>
      <c r="P31">
        <f t="shared" si="8"/>
        <v>20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73762.280000009574</v>
      </c>
      <c r="E32" s="5">
        <f t="shared" si="1"/>
        <v>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110514.53000000026</v>
      </c>
      <c r="J32" s="5">
        <f t="shared" si="4"/>
        <v>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169827.98000000045</v>
      </c>
      <c r="O32" s="5">
        <f t="shared" si="7"/>
        <v>2.7581118653977402E-2</v>
      </c>
      <c r="P32">
        <f t="shared" si="8"/>
        <v>23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7418835.2699990273</v>
      </c>
      <c r="E33" s="5">
        <f t="shared" si="1"/>
        <v>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2602486.5199999809</v>
      </c>
      <c r="J33" s="5">
        <f t="shared" si="4"/>
        <v>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5456610.5900000334</v>
      </c>
      <c r="O33" s="5">
        <f t="shared" si="7"/>
        <v>5.5141067323084929E-3</v>
      </c>
      <c r="P33">
        <f t="shared" si="8"/>
        <v>34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79341.779999999795</v>
      </c>
      <c r="E34" s="5">
        <f t="shared" si="1"/>
        <v>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213011.23000001023</v>
      </c>
      <c r="J34" s="5">
        <f t="shared" si="4"/>
        <v>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115798.49000000022</v>
      </c>
      <c r="O34" s="5">
        <f t="shared" si="7"/>
        <v>2.6647296115611244E-2</v>
      </c>
      <c r="P34">
        <f t="shared" si="8"/>
        <v>24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62776.72000000102</v>
      </c>
      <c r="E36" s="5">
        <f t="shared" si="1"/>
        <v>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157733.05000000098</v>
      </c>
      <c r="J36" s="5">
        <f t="shared" si="4"/>
        <v>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101084.71000000101</v>
      </c>
      <c r="O36" s="5">
        <f t="shared" si="7"/>
        <v>0.11509132414892521</v>
      </c>
      <c r="P36">
        <f t="shared" si="8"/>
        <v>5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82352.260000010021</v>
      </c>
      <c r="E37" s="5">
        <f t="shared" si="1"/>
        <v>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110256.79000000004</v>
      </c>
      <c r="J37" s="5">
        <f t="shared" si="4"/>
        <v>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188181.66000000015</v>
      </c>
      <c r="O37" s="5">
        <f t="shared" si="7"/>
        <v>8.1928538464887526E-2</v>
      </c>
      <c r="P37">
        <f t="shared" si="8"/>
        <v>8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16630.180000000051</v>
      </c>
      <c r="E38" s="5">
        <f t="shared" si="1"/>
        <v>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39348.040000000037</v>
      </c>
      <c r="J38" s="5">
        <f t="shared" si="4"/>
        <v>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136.73999999999069</v>
      </c>
      <c r="O38" s="5">
        <f t="shared" si="7"/>
        <v>1.7580354847003174E-4</v>
      </c>
      <c r="P38">
        <f t="shared" si="8"/>
        <v>40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70791.13</v>
      </c>
      <c r="E39" s="5">
        <f t="shared" si="1"/>
        <v>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180157.72000000998</v>
      </c>
      <c r="J39" s="5">
        <f t="shared" si="4"/>
        <v>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79036.1300000099</v>
      </c>
      <c r="O39" s="5">
        <f t="shared" si="7"/>
        <v>4.4919653310605226E-2</v>
      </c>
      <c r="P39">
        <f t="shared" si="8"/>
        <v>17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816758.14000009745</v>
      </c>
      <c r="E40" s="5">
        <f t="shared" si="1"/>
        <v>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1869659.8100000992</v>
      </c>
      <c r="J40" s="5">
        <f t="shared" si="4"/>
        <v>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610436.29000010341</v>
      </c>
      <c r="O40" s="5">
        <f t="shared" si="7"/>
        <v>1.5178676768608648E-2</v>
      </c>
      <c r="P40">
        <f t="shared" si="8"/>
        <v>31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184239.79000001028</v>
      </c>
      <c r="E41" s="5">
        <f t="shared" si="1"/>
        <v>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133456.33000001032</v>
      </c>
      <c r="J41" s="5">
        <f t="shared" si="4"/>
        <v>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82077.349999999627</v>
      </c>
      <c r="O41" s="5">
        <f t="shared" si="7"/>
        <v>1.7099804162586642E-2</v>
      </c>
      <c r="P41">
        <f t="shared" si="8"/>
        <v>30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41624.320001006126</v>
      </c>
      <c r="E42" s="5">
        <f t="shared" si="1"/>
        <v>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2375266.6899999976</v>
      </c>
      <c r="J42" s="5">
        <f t="shared" si="4"/>
        <v>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36.250001013278961</v>
      </c>
      <c r="O42" s="5">
        <f t="shared" si="7"/>
        <v>1.8129115815929696E-7</v>
      </c>
      <c r="P42">
        <f t="shared" si="8"/>
        <v>47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166754.16999999993</v>
      </c>
      <c r="E43" s="5">
        <f t="shared" si="1"/>
        <v>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389327.98000000045</v>
      </c>
      <c r="J43" s="5">
        <f t="shared" si="4"/>
        <v>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346517.43000000995</v>
      </c>
      <c r="O43" s="5">
        <f t="shared" si="7"/>
        <v>4.0778750220654303E-2</v>
      </c>
      <c r="P43">
        <f t="shared" si="8"/>
        <v>18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294095.62000000104</v>
      </c>
      <c r="E44" s="5">
        <f t="shared" si="1"/>
        <v>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246988.51999999955</v>
      </c>
      <c r="J44" s="5">
        <f t="shared" si="4"/>
        <v>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58.75</v>
      </c>
      <c r="O44" s="5">
        <f t="shared" si="7"/>
        <v>1.8780648419868168E-6</v>
      </c>
      <c r="P44">
        <f t="shared" si="8"/>
        <v>45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712015.95000009984</v>
      </c>
      <c r="E45" s="5">
        <f t="shared" si="1"/>
        <v>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2197246.0400001034</v>
      </c>
      <c r="J45" s="5">
        <f t="shared" si="4"/>
        <v>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640550.34000010043</v>
      </c>
      <c r="O45" s="5">
        <f t="shared" si="7"/>
        <v>1.1432866237947358E-2</v>
      </c>
      <c r="P45">
        <f t="shared" si="8"/>
        <v>32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777.57000000000698</v>
      </c>
      <c r="E46" s="5">
        <f t="shared" si="1"/>
        <v>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8597.090000000986</v>
      </c>
      <c r="J46" s="5">
        <f t="shared" si="4"/>
        <v>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12346.840000000986</v>
      </c>
      <c r="O46" s="5">
        <f t="shared" si="7"/>
        <v>4.6225533508053113E-2</v>
      </c>
      <c r="P46">
        <f t="shared" si="8"/>
        <v>16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12273.280000001192</v>
      </c>
      <c r="E47" s="5">
        <f t="shared" si="1"/>
        <v>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24458.340000003576</v>
      </c>
      <c r="J47" s="5">
        <f t="shared" si="4"/>
        <v>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21970.820000097156</v>
      </c>
      <c r="O47" s="5">
        <f t="shared" si="7"/>
        <v>2.9266019117572752E-4</v>
      </c>
      <c r="P47">
        <f t="shared" si="8"/>
        <v>38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209747.43000000995</v>
      </c>
      <c r="E48" s="5">
        <f t="shared" si="1"/>
        <v>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292627.44000000041</v>
      </c>
      <c r="J48" s="5">
        <f t="shared" si="4"/>
        <v>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407449.76000001002</v>
      </c>
      <c r="O48" s="5">
        <f t="shared" si="7"/>
        <v>5.5893132870587676E-2</v>
      </c>
      <c r="P48">
        <f t="shared" si="8"/>
        <v>15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1700.570000000007</v>
      </c>
      <c r="E49" s="5">
        <f t="shared" si="1"/>
        <v>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7133.1199999999953</v>
      </c>
      <c r="J49" s="5">
        <f t="shared" si="4"/>
        <v>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110074.66000000946</v>
      </c>
      <c r="E51" s="5">
        <f t="shared" si="1"/>
        <v>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326440.38000000082</v>
      </c>
      <c r="J51" s="5">
        <f t="shared" si="4"/>
        <v>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98056.689999999478</v>
      </c>
      <c r="O51" s="5">
        <f t="shared" si="7"/>
        <v>1.1100045280114048E-2</v>
      </c>
      <c r="P51">
        <f t="shared" si="8"/>
        <v>33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196315.20000000019</v>
      </c>
      <c r="E52" s="5">
        <f t="shared" si="1"/>
        <v>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236027.12000000011</v>
      </c>
      <c r="J52" s="5">
        <f t="shared" si="4"/>
        <v>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264764.74</v>
      </c>
      <c r="O52" s="5">
        <f t="shared" si="7"/>
        <v>0.11404408166781529</v>
      </c>
      <c r="P52">
        <f t="shared" si="8"/>
        <v>6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VLOOKUP($A$56,$A$1:$P$52,4,FALSE)</f>
        <v>36209.630000000005</v>
      </c>
      <c r="C56">
        <f>VLOOKUP($A56,$A$1:$P$52,9,FALSE)</f>
        <v>27292.159999999974</v>
      </c>
      <c r="D56">
        <f>VLOOKUP($A56,$A$1:$P$52,14,FALSE)</f>
        <v>9181.0800000000163</v>
      </c>
    </row>
    <row r="57" spans="1:16" x14ac:dyDescent="0.25">
      <c r="A57" t="s">
        <v>25</v>
      </c>
      <c r="B57">
        <f t="shared" ref="B57:B61" si="9">VLOOKUP(A57,$A$1:$P$52,4,FALSE)</f>
        <v>0</v>
      </c>
      <c r="C57">
        <f t="shared" ref="C57:C61" si="10">VLOOKUP($A57,$A$1:$P$52,9,FALSE)</f>
        <v>0</v>
      </c>
      <c r="D57">
        <f t="shared" ref="D57:D61" si="11">VLOOKUP($A57,$A$1:$P$52,14,FALSE)</f>
        <v>311228.08999999997</v>
      </c>
    </row>
    <row r="58" spans="1:16" x14ac:dyDescent="0.25">
      <c r="A58" t="s">
        <v>32</v>
      </c>
      <c r="B58">
        <f t="shared" si="9"/>
        <v>149396.10000000987</v>
      </c>
      <c r="C58">
        <f t="shared" si="10"/>
        <v>189254.06000000006</v>
      </c>
      <c r="D58">
        <f t="shared" si="11"/>
        <v>374962.91000000015</v>
      </c>
    </row>
    <row r="59" spans="1:16" x14ac:dyDescent="0.25">
      <c r="A59" t="s">
        <v>38</v>
      </c>
      <c r="B59">
        <f t="shared" si="9"/>
        <v>12230.810000000056</v>
      </c>
      <c r="C59">
        <f t="shared" si="10"/>
        <v>45485.580000000075</v>
      </c>
      <c r="D59">
        <f t="shared" si="11"/>
        <v>72.879999999888241</v>
      </c>
    </row>
    <row r="60" spans="1:16" x14ac:dyDescent="0.25">
      <c r="A60" t="s">
        <v>39</v>
      </c>
      <c r="B60">
        <f t="shared" si="9"/>
        <v>4950.4699999999721</v>
      </c>
      <c r="C60">
        <f t="shared" si="10"/>
        <v>8005.7900000010268</v>
      </c>
      <c r="D60">
        <f t="shared" si="11"/>
        <v>1724.9000000000233</v>
      </c>
    </row>
    <row r="61" spans="1:16" x14ac:dyDescent="0.25">
      <c r="A61" t="s">
        <v>55</v>
      </c>
      <c r="B61">
        <f t="shared" si="9"/>
        <v>184239.79000001028</v>
      </c>
      <c r="C61">
        <f t="shared" si="10"/>
        <v>133456.33000001032</v>
      </c>
      <c r="D61">
        <f t="shared" si="11"/>
        <v>82077.349999999627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>_xlfn.XLOOKUP($A65,$A$1:$A$52,$D$1:$D$52)</f>
        <v>36209.630000000005</v>
      </c>
      <c r="C65">
        <f>_xlfn.XLOOKUP($A65,$A$1:$A$52,$I$1:$I$52)</f>
        <v>27292.159999999974</v>
      </c>
      <c r="D65">
        <f>_xlfn.XLOOKUP($A65,$A$1:$A$52,$N$1:$N$52)</f>
        <v>9181.0800000000163</v>
      </c>
    </row>
    <row r="66" spans="1:4" x14ac:dyDescent="0.25">
      <c r="A66" t="s">
        <v>25</v>
      </c>
      <c r="B66">
        <f t="shared" ref="B66:B70" si="12">_xlfn.XLOOKUP($A66,$A$1:$A$52,$D$1:$D$52)</f>
        <v>0</v>
      </c>
      <c r="C66">
        <f t="shared" ref="C66:C70" si="13">_xlfn.XLOOKUP($A66,$A$1:$A$52,$I$1:$I$52)</f>
        <v>0</v>
      </c>
      <c r="D66">
        <f t="shared" ref="D66:D70" si="14">_xlfn.XLOOKUP($A66,$A$1:$A$52,$N$1:$N$52)</f>
        <v>311228.08999999997</v>
      </c>
    </row>
    <row r="67" spans="1:4" x14ac:dyDescent="0.25">
      <c r="A67" t="s">
        <v>32</v>
      </c>
      <c r="B67">
        <f t="shared" si="12"/>
        <v>149396.10000000987</v>
      </c>
      <c r="C67">
        <f t="shared" si="13"/>
        <v>189254.06000000006</v>
      </c>
      <c r="D67">
        <f t="shared" si="14"/>
        <v>374962.91000000015</v>
      </c>
    </row>
    <row r="68" spans="1:4" x14ac:dyDescent="0.25">
      <c r="A68" t="s">
        <v>38</v>
      </c>
      <c r="B68">
        <f t="shared" si="12"/>
        <v>12230.810000000056</v>
      </c>
      <c r="C68">
        <f t="shared" si="13"/>
        <v>45485.580000000075</v>
      </c>
      <c r="D68">
        <f t="shared" si="14"/>
        <v>72.879999999888241</v>
      </c>
    </row>
    <row r="69" spans="1:4" x14ac:dyDescent="0.25">
      <c r="A69" t="s">
        <v>39</v>
      </c>
      <c r="B69">
        <f t="shared" si="12"/>
        <v>4950.4699999999721</v>
      </c>
      <c r="C69">
        <f t="shared" si="13"/>
        <v>8005.7900000010268</v>
      </c>
      <c r="D69">
        <f t="shared" si="14"/>
        <v>1724.9000000000233</v>
      </c>
    </row>
    <row r="70" spans="1:4" x14ac:dyDescent="0.25">
      <c r="A70" t="s">
        <v>55</v>
      </c>
      <c r="B70">
        <f t="shared" si="12"/>
        <v>184239.79000001028</v>
      </c>
      <c r="C70">
        <f t="shared" si="13"/>
        <v>133456.33000001032</v>
      </c>
      <c r="D70">
        <f t="shared" si="14"/>
        <v>82077.349999999627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</row>
    <row r="75" spans="1:4" x14ac:dyDescent="0.25">
      <c r="A75" t="s">
        <v>25</v>
      </c>
    </row>
    <row r="76" spans="1:4" x14ac:dyDescent="0.25">
      <c r="A76" t="s">
        <v>32</v>
      </c>
    </row>
    <row r="77" spans="1:4" x14ac:dyDescent="0.25">
      <c r="A77" t="s">
        <v>38</v>
      </c>
    </row>
    <row r="78" spans="1:4" x14ac:dyDescent="0.25">
      <c r="A78" t="s">
        <v>39</v>
      </c>
    </row>
    <row r="79" spans="1:4" x14ac:dyDescent="0.25">
      <c r="A79" t="s">
        <v>55</v>
      </c>
    </row>
    <row r="81" spans="1:7" x14ac:dyDescent="0.25">
      <c r="A81" s="7" t="s">
        <v>70</v>
      </c>
    </row>
    <row r="82" spans="1:7" x14ac:dyDescent="0.25">
      <c r="A82" t="s">
        <v>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/>
      <c r="C84" s="6"/>
    </row>
    <row r="85" spans="1:7" x14ac:dyDescent="0.25">
      <c r="A85" t="s">
        <v>74</v>
      </c>
      <c r="B85" s="6"/>
      <c r="C85" s="6"/>
    </row>
    <row r="86" spans="1:7" x14ac:dyDescent="0.25">
      <c r="A86" t="s">
        <v>75</v>
      </c>
      <c r="B86" s="6"/>
      <c r="C86" s="6"/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Dorina Jordan</cp:lastModifiedBy>
  <cp:revision/>
  <dcterms:created xsi:type="dcterms:W3CDTF">2020-02-26T17:00:38Z</dcterms:created>
  <dcterms:modified xsi:type="dcterms:W3CDTF">2025-01-22T02:42:27Z</dcterms:modified>
  <cp:category/>
  <cp:contentStatus/>
</cp:coreProperties>
</file>