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d\OneDrive\Documents\Dorina\DA14\Projects\lookups-da14-dorinajordan22\"/>
    </mc:Choice>
  </mc:AlternateContent>
  <xr:revisionPtr revIDLastSave="0" documentId="13_ncr:1_{C19241EF-07A7-4217-933C-9059638BEE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  <c r="C85" i="1"/>
  <c r="B86" i="1"/>
  <c r="C86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<sst xmlns="http://schemas.openxmlformats.org/spreadsheetml/2006/main" count="150" uniqueCount="90">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</sst>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82" sqref="B8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_xlfn.RANK.EQ(E2,$E$2:$E$52,0)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_xlfn.RANK.EQ(J2,$J$2:$J$52,0)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_xlfn.RANK.EQ(E3,$E$2:$E$52,0)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_xlfn.RANK.EQ(J3,$J$2:$J$52,0)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VLOOKUP($A$56,$A$1:$P$52,4,FALSE)</f>
        <v>36209.630000000005</v>
      </c>
      <c r="C56">
        <f>VLOOKUP($A56,$A$1:$P$52,9,FALSE)</f>
        <v>27292.159999999974</v>
      </c>
      <c r="D56">
        <f>VLOOKUP($A56,$A$1:$P$52,14,FALSE)</f>
        <v>9181.0800000000163</v>
      </c>
    </row>
    <row r="57" spans="1:16" x14ac:dyDescent="0.25">
      <c r="A57" t="s">
        <v>25</v>
      </c>
      <c r="B57">
        <f t="shared" ref="B57:B61" si="9">VLOOKUP(A57,$A$1:$P$52,4,FALSE)</f>
        <v>0</v>
      </c>
      <c r="C57">
        <f t="shared" ref="C57:C61" si="10">VLOOKUP($A57,$A$1:$P$52,9,FALSE)</f>
        <v>0</v>
      </c>
      <c r="D57">
        <f t="shared" ref="D57:D61" si="11">VLOOKUP($A57,$A$1:$P$52,14,FALSE)</f>
        <v>311228.08999999997</v>
      </c>
    </row>
    <row r="58" spans="1:16" x14ac:dyDescent="0.25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25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25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25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_xlfn.XLOOKUP($A65,$A$1:$A$52,$D$1:$D$52)</f>
        <v>36209.630000000005</v>
      </c>
      <c r="C65">
        <f>_xlfn.XLOOKUP($A65,$A$1:$A$52,$I$1:$I$52)</f>
        <v>27292.159999999974</v>
      </c>
      <c r="D65">
        <f>_xlfn.XLOOKUP($A65,$A$1:$A$52,$N$1:$N$52)</f>
        <v>9181.0800000000163</v>
      </c>
    </row>
    <row r="66" spans="1:4" x14ac:dyDescent="0.25">
      <c r="A66" t="s">
        <v>25</v>
      </c>
      <c r="B66">
        <f t="shared" ref="B66:B70" si="12">_xlfn.XLOOKUP($A66,$A$1:$A$52,$D$1:$D$52)</f>
        <v>0</v>
      </c>
      <c r="C66">
        <f t="shared" ref="C66:C70" si="13">_xlfn.XLOOKUP($A66,$A$1:$A$52,$I$1:$I$52)</f>
        <v>0</v>
      </c>
      <c r="D66">
        <f t="shared" ref="D66:D70" si="14">_xlfn.XLOOKUP($A66,$A$1:$A$52,$N$1:$N$52)</f>
        <v>311228.08999999997</v>
      </c>
    </row>
    <row r="67" spans="1:4" x14ac:dyDescent="0.25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25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25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25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INDEX($B$2:$P$52,MATCH(A74,$A$2:$A$52,0),MATCH($B$73,$B$1:$P$1,0))</f>
        <v>36209.630000000005</v>
      </c>
      <c r="C74">
        <f>INDEX($B$2:$P$52,MATCH($A74,$A$2:$A$52,0),MATCH($C$73,$B$1:$P$1,0))</f>
        <v>27292.159999999974</v>
      </c>
      <c r="D74">
        <f>INDEX($B$2:$P$52,MATCH($A74,$A$2:$A$52,0),MATCH($D$73,$B$1:$P$1,0))</f>
        <v>9181.0800000000163</v>
      </c>
    </row>
    <row r="75" spans="1:4" x14ac:dyDescent="0.25">
      <c r="A75" t="s">
        <v>25</v>
      </c>
      <c r="B75">
        <f t="shared" ref="B75:B79" si="15">INDEX($B$2:$P$52,MATCH(A75,$A$2:$A$52,0),MATCH($B$73,$B$1:$P$1,0))</f>
        <v>0</v>
      </c>
      <c r="C75">
        <f t="shared" ref="C75:C79" si="16">INDEX($B$2:$P$52,MATCH($A75,$A$2:$A$52,0),MATCH($C$73,$B$1:$P$1,0))</f>
        <v>0</v>
      </c>
      <c r="D75">
        <f t="shared" ref="D75:D79" si="17">INDEX($B$2:$P$52,MATCH($A75,$A$2:$A$52,0),MATCH($D$73,$B$1:$P$1,0))</f>
        <v>311228.08999999997</v>
      </c>
    </row>
    <row r="76" spans="1:4" x14ac:dyDescent="0.25">
      <c r="A76" t="s">
        <v>32</v>
      </c>
      <c r="B76">
        <f t="shared" si="15"/>
        <v>149396.10000000987</v>
      </c>
      <c r="C76">
        <f t="shared" si="16"/>
        <v>189254.06000000006</v>
      </c>
      <c r="D76">
        <f t="shared" si="17"/>
        <v>374962.91000000015</v>
      </c>
    </row>
    <row r="77" spans="1:4" x14ac:dyDescent="0.25">
      <c r="A77" t="s">
        <v>38</v>
      </c>
      <c r="B77">
        <f t="shared" si="15"/>
        <v>12230.810000000056</v>
      </c>
      <c r="C77">
        <f t="shared" si="16"/>
        <v>45485.580000000075</v>
      </c>
      <c r="D77">
        <f t="shared" si="17"/>
        <v>72.879999999888241</v>
      </c>
    </row>
    <row r="78" spans="1:4" x14ac:dyDescent="0.25">
      <c r="A78" t="s">
        <v>39</v>
      </c>
      <c r="B78">
        <f t="shared" si="15"/>
        <v>4950.4699999999721</v>
      </c>
      <c r="C78">
        <f t="shared" si="16"/>
        <v>8005.7900000010268</v>
      </c>
      <c r="D78">
        <f t="shared" si="17"/>
        <v>1724.9000000000233</v>
      </c>
    </row>
    <row r="79" spans="1:4" x14ac:dyDescent="0.25">
      <c r="A79" t="s">
        <v>55</v>
      </c>
      <c r="B79">
        <f t="shared" si="15"/>
        <v>184239.79000001028</v>
      </c>
      <c r="C79">
        <f t="shared" si="16"/>
        <v>133456.33000001032</v>
      </c>
      <c r="D79">
        <f t="shared" si="17"/>
        <v>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19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INDEX($B$2:$P$52,MATCH($B$82,$A$2:$A$52,0),MATCH(_xlfn.CONCAT($A84,"_",B$83),$B$1:$P$1,0))</f>
        <v>7670700</v>
      </c>
      <c r="C84" s="6">
        <f>INDEX($B$2:$P$52,MATCH($B$82,$A$2:$A$52,0),MATCH(_xlfn.CONCAT($A84,"_",C$83),$B$1:$P$1,0))</f>
        <v>6947552.6699999999</v>
      </c>
    </row>
    <row r="85" spans="1:7" x14ac:dyDescent="0.25">
      <c r="A85" t="s">
        <v>74</v>
      </c>
      <c r="B85" s="6">
        <f t="shared" ref="B85:C87" si="18">INDEX($B$2:$P$52,MATCH($B$82,$A$2:$A$52,0),MATCH(_xlfn.CONCAT($A85,"_",B$83),$B$1:$P$1,0))</f>
        <v>7968300</v>
      </c>
      <c r="C85" s="6">
        <f t="shared" si="18"/>
        <v>7020609.3200000003</v>
      </c>
    </row>
    <row r="86" spans="1:7" x14ac:dyDescent="0.25">
      <c r="A86" t="s">
        <v>75</v>
      </c>
      <c r="B86" s="6">
        <f t="shared" si="18"/>
        <v>7759600</v>
      </c>
      <c r="C86" s="6">
        <f t="shared" si="18"/>
        <v>7497322.9100000001</v>
      </c>
    </row>
    <row r="87" spans="1:7" x14ac:dyDescent="0.25">
      <c r="B87" s="6"/>
      <c r="C87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Dorina Jordan</cp:lastModifiedBy>
  <cp:revision/>
  <dcterms:created xsi:type="dcterms:W3CDTF">2020-02-26T17:00:38Z</dcterms:created>
  <dcterms:modified xsi:type="dcterms:W3CDTF">2025-01-24T01:32:18Z</dcterms:modified>
  <cp:category/>
  <cp:contentStatus/>
</cp:coreProperties>
</file>