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ms\Documents\NSS\DA14\Projects\lookups-da14-ekimshaf\"/>
    </mc:Choice>
  </mc:AlternateContent>
  <xr:revisionPtr revIDLastSave="0" documentId="13_ncr:1_{C23DF8A4-A55D-4328-97F2-9D0F820590F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<sst xmlns="http://schemas.openxmlformats.org/spreadsheetml/2006/main" count="149" uniqueCount="90">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</sst>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B74" sqref="B7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SUM($B$2-$C$2)</f>
        <v>15396420.870000005</v>
      </c>
      <c r="E2" s="5">
        <f>IFERROR(SUM($B2-$C2)/B2,0)</f>
        <v>4.3170750765267295E-2</v>
      </c>
      <c r="F2">
        <f>_xlfn.RANK.EQ(E2,$E$2:$E$52)</f>
        <v>14</v>
      </c>
      <c r="G2">
        <v>382685200</v>
      </c>
      <c r="H2">
        <v>346340810.81999999</v>
      </c>
      <c r="I2">
        <f>SUM($G2-$H2)</f>
        <v>36344389.180000007</v>
      </c>
      <c r="J2" s="5">
        <f>IFERROR(SUM($G2-$H2)/G2, 0)</f>
        <v>9.4972027086493035E-2</v>
      </c>
      <c r="K2">
        <f>_xlfn.RANK.EQ(J2,$J$2:$J$52)</f>
        <v>10</v>
      </c>
      <c r="L2">
        <v>376548600</v>
      </c>
      <c r="M2">
        <v>355279492.22999901</v>
      </c>
      <c r="N2">
        <f>SUM($L2-$M2)</f>
        <v>21269107.770000994</v>
      </c>
      <c r="O2" s="5">
        <f>IFERROR(SUM($L2-$M2)/L2, 0)</f>
        <v>5.6484362894991494E-2</v>
      </c>
      <c r="P2">
        <f>_xlfn.RANK.EQ(O2,$O$2:$O$52)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SUM(B3-C3)</f>
        <v>7585.4099999999744</v>
      </c>
      <c r="E3" s="5">
        <f t="shared" ref="E3:E52" si="1">IFERROR(SUM($B3-$C3)/B3,0)</f>
        <v>2.3069981751824741E-2</v>
      </c>
      <c r="F3">
        <f t="shared" ref="F3:F52" si="2">_xlfn.RANK.EQ(E3,$E$2:$E$52)</f>
        <v>22</v>
      </c>
      <c r="G3">
        <v>334800</v>
      </c>
      <c r="H3">
        <v>312433.70999999897</v>
      </c>
      <c r="I3">
        <f t="shared" ref="I2:I52" si="3">SUM(G3-H3)</f>
        <v>22366.290000001027</v>
      </c>
      <c r="J3" s="5">
        <f t="shared" ref="J3:J52" si="4">IFERROR(SUM($G3-$H3)/G3, 0)</f>
        <v>6.6804928315415249E-2</v>
      </c>
      <c r="K3">
        <f t="shared" ref="K3:K52" si="5">_xlfn.RANK.EQ(J3,$J$2:$J$52)</f>
        <v>14</v>
      </c>
      <c r="L3">
        <v>322700</v>
      </c>
      <c r="M3">
        <v>322263.03999999998</v>
      </c>
      <c r="N3">
        <f t="shared" ref="N2:N52" si="6">SUM(L3-M3)</f>
        <v>436.96000000002095</v>
      </c>
      <c r="O3" s="5">
        <f t="shared" ref="O3:O52" si="7">IFERROR(SUM($L3-$M3)/L3, 0)</f>
        <v>1.3540749922529313E-3</v>
      </c>
      <c r="P3">
        <f t="shared" ref="P3:P52" si="8">_xlfn.RANK.EQ(O3,$O$2:$O$52)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36209.630000000005</v>
      </c>
      <c r="C56">
        <f>VLOOKUP(A56,$A$2:$I$52,9)</f>
        <v>27292.159999999974</v>
      </c>
      <c r="D56">
        <f>VLOOKUP(A56,$A$2:$N$52,14)</f>
        <v>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311228.08999999997</v>
      </c>
    </row>
    <row r="58" spans="1:16" x14ac:dyDescent="0.3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36209.630000000005</v>
      </c>
      <c r="C65">
        <f>_xlfn.XLOOKUP(A65,$A$2:$A$52,$I$2:$I$52)</f>
        <v>27292.159999999974</v>
      </c>
      <c r="D65">
        <f>_xlfn.XLOOKUP(A65,$A$2:$A$52,$N$2:$N$52)</f>
        <v>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3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3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3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3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Shaffer</cp:lastModifiedBy>
  <cp:revision/>
  <dcterms:created xsi:type="dcterms:W3CDTF">2020-02-26T17:00:38Z</dcterms:created>
  <dcterms:modified xsi:type="dcterms:W3CDTF">2025-01-22T02:19:18Z</dcterms:modified>
  <cp:category/>
  <cp:contentStatus/>
</cp:coreProperties>
</file>