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DA-15\DA-15 EXCEL\lookups-exercise-BrittanyRussell-15\"/>
    </mc:Choice>
  </mc:AlternateContent>
  <xr:revisionPtr revIDLastSave="0" documentId="13_ncr:1_{23EA06D0-0806-4262-9702-229373F175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B56" i="1"/>
  <c r="D57" i="1"/>
  <c r="D58" i="1"/>
  <c r="D59" i="1"/>
  <c r="D60" i="1"/>
  <c r="D61" i="1"/>
  <c r="D56" i="1"/>
  <c r="C57" i="1"/>
  <c r="C58" i="1"/>
  <c r="C59" i="1"/>
  <c r="C60" i="1"/>
  <c r="C61" i="1"/>
  <c r="C5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B57" i="1"/>
  <c r="B58" i="1"/>
  <c r="B59" i="1"/>
  <c r="B60" i="1"/>
  <c r="B6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<sst xmlns="http://schemas.openxmlformats.org/spreadsheetml/2006/main" count="149" uniqueCount="90">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</sst>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B65" sqref="B65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IFERROR((D2/B2), " ")</f>
        <v>-4.3170750765267295E-2</v>
      </c>
      <c r="F2">
        <f>IFERROR(RANK(E2, $E$2:$E$52,1)," -")</f>
        <v>14</v>
      </c>
      <c r="G2">
        <v>382685200</v>
      </c>
      <c r="H2">
        <v>346340810.81999999</v>
      </c>
      <c r="I2">
        <f>H2-G2</f>
        <v>-36344389.180000007</v>
      </c>
      <c r="J2" s="5">
        <f>IFERROR((I2/G2), " ")</f>
        <v>-9.4972027086493035E-2</v>
      </c>
      <c r="K2">
        <f>IFERROR(RANK(J2,$J$2:$J$52,1)," -")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IFERROR((N2/L2)," ")</f>
        <v>-5.6484362894991494E-2</v>
      </c>
      <c r="P2">
        <f>IFERROR(RANK(O2, $O$2:$O$52,1)," -")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IFERROR((D3/B3), " ")</f>
        <v>-2.3069981751824741E-2</v>
      </c>
      <c r="F3">
        <f>IFERROR(RANK(E3, $E$2:$E$52,1)," -")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IFERROR((I3/G3), " ")</f>
        <v>-6.6804928315415249E-2</v>
      </c>
      <c r="K3">
        <f t="shared" ref="K3:K52" si="4">IFERROR(RANK(J3,$J$2:$J$52,1)," -")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IFERROR((N3/L3)," ")</f>
        <v>-1.3540749922529313E-3</v>
      </c>
      <c r="P3">
        <f t="shared" ref="P3:P52" si="7">IFERROR(RANK(O3, $O$2:$O$52,1)," -")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ref="F3:F52" si="8">IFERROR(RANK(E4, $E$2:$E$52,1)," -")</f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8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8"/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8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8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8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8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 xml:space="preserve"> </v>
      </c>
      <c r="F11" t="str">
        <f t="shared" si="8"/>
        <v xml:space="preserve"> -</v>
      </c>
      <c r="G11">
        <v>0</v>
      </c>
      <c r="H11">
        <v>0</v>
      </c>
      <c r="I11">
        <f t="shared" si="2"/>
        <v>0</v>
      </c>
      <c r="J11" s="5" t="str">
        <f t="shared" si="3"/>
        <v xml:space="preserve"> </v>
      </c>
      <c r="K11" t="str">
        <f t="shared" si="4"/>
        <v xml:space="preserve"> -</v>
      </c>
      <c r="L11">
        <v>375000</v>
      </c>
      <c r="M11">
        <v>63771.91</v>
      </c>
      <c r="N11">
        <f t="shared" si="5"/>
        <v>-311228.08999999997</v>
      </c>
      <c r="O11" s="5">
        <f t="shared" si="6"/>
        <v>-0.82994157333333329</v>
      </c>
      <c r="P11">
        <f t="shared" si="7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8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8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8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8"/>
        <v>48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8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8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8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8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8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8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8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8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8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8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8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 xml:space="preserve"> </v>
      </c>
      <c r="F27" t="str">
        <f t="shared" si="8"/>
        <v xml:space="preserve"> -</v>
      </c>
      <c r="G27">
        <v>0</v>
      </c>
      <c r="H27">
        <v>0</v>
      </c>
      <c r="I27">
        <f t="shared" si="2"/>
        <v>0</v>
      </c>
      <c r="J27" s="5" t="str">
        <f t="shared" si="3"/>
        <v xml:space="preserve"> </v>
      </c>
      <c r="K27" t="str">
        <f t="shared" si="4"/>
        <v xml:space="preserve"> -</v>
      </c>
      <c r="L27">
        <v>0</v>
      </c>
      <c r="M27">
        <v>0</v>
      </c>
      <c r="N27">
        <f t="shared" si="5"/>
        <v>0</v>
      </c>
      <c r="O27" s="5" t="str">
        <f t="shared" si="6"/>
        <v xml:space="preserve"> </v>
      </c>
      <c r="P27" t="str">
        <f t="shared" si="7"/>
        <v xml:space="preserve"> -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8"/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8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8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8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8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8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8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 xml:space="preserve"> </v>
      </c>
      <c r="F35" t="str">
        <f t="shared" si="8"/>
        <v xml:space="preserve"> -</v>
      </c>
      <c r="G35">
        <v>0</v>
      </c>
      <c r="H35">
        <v>0</v>
      </c>
      <c r="I35">
        <f t="shared" si="2"/>
        <v>0</v>
      </c>
      <c r="J35" s="5" t="str">
        <f t="shared" si="3"/>
        <v xml:space="preserve"> </v>
      </c>
      <c r="K35" t="str">
        <f t="shared" si="4"/>
        <v xml:space="preserve"> -</v>
      </c>
      <c r="L35">
        <v>0</v>
      </c>
      <c r="M35">
        <v>0</v>
      </c>
      <c r="N35">
        <f t="shared" si="5"/>
        <v>0</v>
      </c>
      <c r="O35" s="5" t="str">
        <f t="shared" si="6"/>
        <v xml:space="preserve"> </v>
      </c>
      <c r="P35" t="str">
        <f t="shared" si="7"/>
        <v xml:space="preserve"> -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8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8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8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8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8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8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8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8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8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8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8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8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8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8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 t="str">
        <f t="shared" si="6"/>
        <v xml:space="preserve"> </v>
      </c>
      <c r="P49" t="str">
        <f t="shared" si="7"/>
        <v xml:space="preserve"> -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8"/>
        <v>47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>
        <f t="shared" si="4"/>
        <v>48</v>
      </c>
      <c r="L50">
        <v>843200</v>
      </c>
      <c r="M50">
        <v>843200</v>
      </c>
      <c r="N50">
        <f t="shared" si="5"/>
        <v>0</v>
      </c>
      <c r="O50" s="5">
        <f t="shared" si="6"/>
        <v>0</v>
      </c>
      <c r="P50">
        <f t="shared" si="7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8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8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VLOOKUP(A56,$A$2:$D$52, 4,FALSE)</f>
        <v>-36209.630000000005</v>
      </c>
      <c r="C56">
        <f>VLOOKUP(A56,$A$2:$J$52, 8,FALSE)</f>
        <v>467907.84000000003</v>
      </c>
      <c r="D56">
        <f>VLOOKUP(A56,$A$2:$P$52, 12,FALSE)</f>
        <v>487500</v>
      </c>
    </row>
    <row r="57" spans="1:16" x14ac:dyDescent="0.3">
      <c r="A57" t="s">
        <v>25</v>
      </c>
      <c r="B57">
        <f t="shared" ref="B57:B61" si="9">VLOOKUP(A57,$A$2:$D$52, 4,FALSE)</f>
        <v>0</v>
      </c>
      <c r="C57">
        <f t="shared" ref="C57:C61" si="10">VLOOKUP(A57,$A$2:$J$52, 8,FALSE)</f>
        <v>0</v>
      </c>
      <c r="D57">
        <f t="shared" ref="D57:D61" si="11">VLOOKUP(A57,$A$2:$P$52, 12,FALSE)</f>
        <v>375000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2671745.94</v>
      </c>
      <c r="D58">
        <f t="shared" si="11"/>
        <v>2910600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1067214.42</v>
      </c>
      <c r="D59">
        <f t="shared" si="11"/>
        <v>1112600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497194.20999999897</v>
      </c>
      <c r="D60">
        <f t="shared" si="11"/>
        <v>496500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4956043.6699999897</v>
      </c>
      <c r="D61">
        <f t="shared" si="11"/>
        <v>4799900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t="e">
        <f>_xlfn.XLOOKUP(A56,$A$2:$D$52, 4,FALSE)</f>
        <v>#VALUE!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</row>
    <row r="75" spans="1:4" x14ac:dyDescent="0.3">
      <c r="A75" t="s">
        <v>25</v>
      </c>
    </row>
    <row r="76" spans="1:4" x14ac:dyDescent="0.3">
      <c r="A76" t="s">
        <v>32</v>
      </c>
    </row>
    <row r="77" spans="1:4" x14ac:dyDescent="0.3">
      <c r="A77" t="s">
        <v>38</v>
      </c>
    </row>
    <row r="78" spans="1:4" x14ac:dyDescent="0.3">
      <c r="A78" t="s">
        <v>39</v>
      </c>
    </row>
    <row r="79" spans="1:4" x14ac:dyDescent="0.3">
      <c r="A79" t="s">
        <v>55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Brittany Russell</cp:lastModifiedBy>
  <cp:revision/>
  <dcterms:created xsi:type="dcterms:W3CDTF">2020-02-26T17:00:38Z</dcterms:created>
  <dcterms:modified xsi:type="dcterms:W3CDTF">2025-05-21T14:15:06Z</dcterms:modified>
  <cp:category/>
  <cp:contentStatus/>
</cp:coreProperties>
</file>