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les\Documents\DA15\Excel\Projects\lookups-exercise-tllester1\"/>
    </mc:Choice>
  </mc:AlternateContent>
  <xr:revisionPtr revIDLastSave="0" documentId="13_ncr:1_{C50E82CE-2638-4BF9-8E6D-2E6CBA4A88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C85" i="1"/>
  <c r="C84" i="1"/>
  <c r="C86" i="1"/>
  <c r="B85" i="1"/>
  <c r="B86" i="1"/>
  <c r="B84" i="1"/>
  <c r="H65" i="1"/>
  <c r="B74" i="1"/>
  <c r="B66" i="1"/>
  <c r="B67" i="1"/>
  <c r="B68" i="1"/>
  <c r="B69" i="1"/>
  <c r="B70" i="1"/>
  <c r="B56" i="1"/>
  <c r="C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D5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C79" i="1"/>
  <c r="B77" i="1"/>
  <c r="B79" i="1"/>
  <c r="O7" i="1"/>
  <c r="O8" i="1"/>
  <c r="O9" i="1"/>
  <c r="O10" i="1"/>
  <c r="O12" i="1"/>
  <c r="O13" i="1"/>
  <c r="O23" i="1"/>
  <c r="O24" i="1"/>
  <c r="O25" i="1"/>
  <c r="O39" i="1"/>
  <c r="O40" i="1"/>
  <c r="O41" i="1"/>
  <c r="O42" i="1"/>
  <c r="O44" i="1"/>
  <c r="O45" i="1"/>
  <c r="N3" i="1"/>
  <c r="O3" i="1" s="1"/>
  <c r="N4" i="1"/>
  <c r="O4" i="1" s="1"/>
  <c r="N5" i="1"/>
  <c r="O5" i="1" s="1"/>
  <c r="N6" i="1"/>
  <c r="O6" i="1" s="1"/>
  <c r="N7" i="1"/>
  <c r="N8" i="1"/>
  <c r="N9" i="1"/>
  <c r="N10" i="1"/>
  <c r="D74" i="1" s="1"/>
  <c r="N11" i="1"/>
  <c r="D66" i="1" s="1"/>
  <c r="N12" i="1"/>
  <c r="N13" i="1"/>
  <c r="N14" i="1"/>
  <c r="O14" i="1" s="1"/>
  <c r="N15" i="1"/>
  <c r="O15" i="1" s="1"/>
  <c r="N16" i="1"/>
  <c r="O16" i="1" s="1"/>
  <c r="N17" i="1"/>
  <c r="O17" i="1" s="1"/>
  <c r="N18" i="1"/>
  <c r="D67" i="1" s="1"/>
  <c r="N19" i="1"/>
  <c r="O19" i="1" s="1"/>
  <c r="N20" i="1"/>
  <c r="O20" i="1" s="1"/>
  <c r="N21" i="1"/>
  <c r="O21" i="1" s="1"/>
  <c r="N22" i="1"/>
  <c r="O22" i="1" s="1"/>
  <c r="N23" i="1"/>
  <c r="N24" i="1"/>
  <c r="D77" i="1" s="1"/>
  <c r="N25" i="1"/>
  <c r="D78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N40" i="1"/>
  <c r="N41" i="1"/>
  <c r="N42" i="1"/>
  <c r="N43" i="1"/>
  <c r="O43" i="1" s="1"/>
  <c r="N44" i="1"/>
  <c r="N45" i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N51" i="1"/>
  <c r="O51" i="1" s="1"/>
  <c r="N52" i="1"/>
  <c r="O52" i="1" s="1"/>
  <c r="N2" i="1"/>
  <c r="O2" i="1" s="1"/>
  <c r="J16" i="1"/>
  <c r="J34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65" i="1" s="1"/>
  <c r="I11" i="1"/>
  <c r="J11" i="1" s="1"/>
  <c r="K11" i="1" s="1"/>
  <c r="I12" i="1"/>
  <c r="J12" i="1" s="1"/>
  <c r="I13" i="1"/>
  <c r="J13" i="1" s="1"/>
  <c r="I14" i="1"/>
  <c r="J14" i="1" s="1"/>
  <c r="I15" i="1"/>
  <c r="J15" i="1" s="1"/>
  <c r="I16" i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C77" i="1" s="1"/>
  <c r="I25" i="1"/>
  <c r="C78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E4" i="1"/>
  <c r="E5" i="1"/>
  <c r="E6" i="1"/>
  <c r="E7" i="1"/>
  <c r="E8" i="1"/>
  <c r="E27" i="1"/>
  <c r="E36" i="1"/>
  <c r="E37" i="1"/>
  <c r="E38" i="1"/>
  <c r="E39" i="1"/>
  <c r="E40" i="1"/>
  <c r="D2" i="1"/>
  <c r="E2" i="1" s="1"/>
  <c r="D3" i="1"/>
  <c r="D4" i="1"/>
  <c r="D5" i="1"/>
  <c r="D6" i="1"/>
  <c r="D7" i="1"/>
  <c r="D8" i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E26" i="1" s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D38" i="1"/>
  <c r="D39" i="1"/>
  <c r="D40" i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O11" i="1" l="1"/>
  <c r="B78" i="1"/>
  <c r="E24" i="1"/>
  <c r="B75" i="1"/>
  <c r="C76" i="1"/>
  <c r="D76" i="1"/>
  <c r="C69" i="1"/>
  <c r="D75" i="1"/>
  <c r="E11" i="1"/>
  <c r="C68" i="1"/>
  <c r="J18" i="1"/>
  <c r="C67" i="1"/>
  <c r="C66" i="1"/>
  <c r="P16" i="1"/>
  <c r="P47" i="1"/>
  <c r="P15" i="1"/>
  <c r="P42" i="1"/>
  <c r="P10" i="1"/>
  <c r="K47" i="1"/>
  <c r="P5" i="1"/>
  <c r="P36" i="1"/>
  <c r="P17" i="1"/>
  <c r="P48" i="1"/>
  <c r="P26" i="1"/>
  <c r="B76" i="1"/>
  <c r="J25" i="1"/>
  <c r="J24" i="1"/>
  <c r="D65" i="1"/>
  <c r="C75" i="1"/>
  <c r="J10" i="1"/>
  <c r="K19" i="1" s="1"/>
  <c r="O18" i="1"/>
  <c r="P18" i="1" s="1"/>
  <c r="D70" i="1"/>
  <c r="C74" i="1"/>
  <c r="D69" i="1"/>
  <c r="D68" i="1"/>
  <c r="D79" i="1"/>
  <c r="J41" i="1"/>
  <c r="P44" i="1" l="1"/>
  <c r="P37" i="1"/>
  <c r="P32" i="1"/>
  <c r="P41" i="1"/>
  <c r="P50" i="1"/>
  <c r="P25" i="1"/>
  <c r="P12" i="1"/>
  <c r="P23" i="1"/>
  <c r="P33" i="1"/>
  <c r="P9" i="1"/>
  <c r="P28" i="1"/>
  <c r="P51" i="1"/>
  <c r="K24" i="1"/>
  <c r="P14" i="1"/>
  <c r="P31" i="1"/>
  <c r="P24" i="1"/>
  <c r="K5" i="1"/>
  <c r="K22" i="1"/>
  <c r="K51" i="1"/>
  <c r="K2" i="1"/>
  <c r="K7" i="1"/>
  <c r="K6" i="1"/>
  <c r="K50" i="1"/>
  <c r="K39" i="1"/>
  <c r="K25" i="1"/>
  <c r="K40" i="1"/>
  <c r="K28" i="1"/>
  <c r="K21" i="1"/>
  <c r="K23" i="1"/>
  <c r="P13" i="1"/>
  <c r="K48" i="1"/>
  <c r="K4" i="1"/>
  <c r="P30" i="1"/>
  <c r="P2" i="1"/>
  <c r="P45" i="1"/>
  <c r="K41" i="1"/>
  <c r="K52" i="1"/>
  <c r="K45" i="1"/>
  <c r="P46" i="1"/>
  <c r="P11" i="1"/>
  <c r="P22" i="1"/>
  <c r="K43" i="1"/>
  <c r="P29" i="1"/>
  <c r="P6" i="1"/>
  <c r="K8" i="1"/>
  <c r="P20" i="1"/>
  <c r="P43" i="1"/>
  <c r="P3" i="1"/>
  <c r="K12" i="1"/>
  <c r="K32" i="1"/>
  <c r="K13" i="1"/>
  <c r="K29" i="1"/>
  <c r="K17" i="1"/>
  <c r="K10" i="1"/>
  <c r="K33" i="1"/>
  <c r="P38" i="1"/>
  <c r="K9" i="1"/>
  <c r="K26" i="1"/>
  <c r="K20" i="1"/>
  <c r="P19" i="1"/>
  <c r="K18" i="1"/>
  <c r="K42" i="1"/>
  <c r="P8" i="1"/>
  <c r="K36" i="1"/>
  <c r="K37" i="1"/>
  <c r="P52" i="1"/>
  <c r="K44" i="1"/>
  <c r="K15" i="1"/>
  <c r="P21" i="1"/>
  <c r="K3" i="1"/>
  <c r="K14" i="1"/>
  <c r="K34" i="1"/>
  <c r="K30" i="1"/>
  <c r="P7" i="1"/>
  <c r="P40" i="1"/>
  <c r="K38" i="1"/>
  <c r="K46" i="1"/>
  <c r="K31" i="1"/>
  <c r="P39" i="1"/>
  <c r="K49" i="1"/>
  <c r="P34" i="1"/>
  <c r="P4" i="1"/>
  <c r="K16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<sst xmlns="http://schemas.openxmlformats.org/spreadsheetml/2006/main" count="150" uniqueCount="90">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</sst>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 Actual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3130600</c:v>
                </c:pt>
                <c:pt idx="1">
                  <c:v>3652300</c:v>
                </c:pt>
                <c:pt idx="2">
                  <c:v>3662400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F-48B8-85A3-DD6101F521E8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3115157.5599999898</c:v>
                </c:pt>
                <c:pt idx="1">
                  <c:v>3589693.2099999902</c:v>
                </c:pt>
                <c:pt idx="2">
                  <c:v>3564983.04999999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F-48B8-85A3-DD6101F5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02783"/>
        <c:axId val="110089823"/>
      </c:barChart>
      <c:catAx>
        <c:axId val="1101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9823"/>
        <c:crosses val="autoZero"/>
        <c:auto val="1"/>
        <c:lblAlgn val="ctr"/>
        <c:lblOffset val="100"/>
        <c:noMultiLvlLbl val="0"/>
      </c:catAx>
      <c:valAx>
        <c:axId val="1100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712470</xdr:colOff>
      <xdr:row>68</xdr:row>
      <xdr:rowOff>159067</xdr:rowOff>
    </xdr:from>
    <xdr:to>
      <xdr:col>7</xdr:col>
      <xdr:colOff>807720</xdr:colOff>
      <xdr:row>84</xdr:row>
      <xdr:rowOff>6667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C0588-51C0-F17F-45B3-B583D8D96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635E1-F2CE-48AC-A27E-66BC4E995430}" name="Table1" displayName="Table1" ref="A1:P52" totalsRowShown="0">
  <autoFilter ref="A1:P52" xr:uid="{00000000-0001-0000-0000-000000000000}"/>
  <tableColumns count="16">
    <tableColumn id="1" xr3:uid="{019F2BF3-AE24-46CC-A680-9481382ED0CB}" name="Department"/>
    <tableColumn id="2" xr3:uid="{64E7A56D-E3E3-408E-86F6-A22515D41B12}" name="FY17_Budget"/>
    <tableColumn id="3" xr3:uid="{A0E748F4-D0AE-4468-A590-94CC02C28FCF}" name="FY17_Actual"/>
    <tableColumn id="4" xr3:uid="{432F835D-5273-46C0-8D9B-964CEB67501C}" name="FY17_diff">
      <calculatedColumnFormula>C2-B2</calculatedColumnFormula>
    </tableColumn>
    <tableColumn id="5" xr3:uid="{5BC896E0-DD14-4EEC-A20D-74937714ABB6}" name="FY17_diff_pct" dataDxfId="2">
      <calculatedColumnFormula>IFERROR(D2/B2,"")</calculatedColumnFormula>
    </tableColumn>
    <tableColumn id="6" xr3:uid="{70959E80-DC22-4033-AB86-E72FC5233CE6}" name="FY17_rank">
      <calculatedColumnFormula>IFERROR(RANK(E2,$E$2:$E$52,1),"")</calculatedColumnFormula>
    </tableColumn>
    <tableColumn id="7" xr3:uid="{9EDD501A-8B0B-4A53-A277-CEA908B9B0BD}" name="FY18_Budget"/>
    <tableColumn id="8" xr3:uid="{AD23C0FC-0173-4466-9D77-E2CCE0800F2E}" name="FY18_Actual"/>
    <tableColumn id="9" xr3:uid="{C1A475A8-2304-41CC-A4A1-46E468479B88}" name="FY18_diff">
      <calculatedColumnFormula>H2-G2</calculatedColumnFormula>
    </tableColumn>
    <tableColumn id="10" xr3:uid="{9F8C59C9-F1E2-4F7A-8F30-DD2E15D8D3EE}" name="FY18_diff_pct" dataDxfId="1">
      <calculatedColumnFormula>IFERROR(I2/G2,"")</calculatedColumnFormula>
    </tableColumn>
    <tableColumn id="11" xr3:uid="{49A359C8-405D-4830-AE38-BE3C485494C1}" name="FY18_rank">
      <calculatedColumnFormula>IFERROR(RANK(J2,$J$2:$J$52,1),"")</calculatedColumnFormula>
    </tableColumn>
    <tableColumn id="12" xr3:uid="{D290DAA8-C364-41F2-8D91-F6F76E561A58}" name="FY19_Budget"/>
    <tableColumn id="13" xr3:uid="{A50F5627-B984-4AB3-9B56-41F858AA34C2}" name="FY19_Actual"/>
    <tableColumn id="14" xr3:uid="{76005F72-30E4-4D98-91C6-1C45BB7A7215}" name="FY19_diff">
      <calculatedColumnFormula>M2-L2</calculatedColumnFormula>
    </tableColumn>
    <tableColumn id="15" xr3:uid="{35E1339F-2420-4942-83F1-8D2A30DCD925}" name="FY19_diff_pct" dataDxfId="0">
      <calculatedColumnFormula>IFERROR(N2/L2,"")</calculatedColumnFormula>
    </tableColumn>
    <tableColumn id="16" xr3:uid="{2CD0FB18-BF13-454D-9560-174E4816ADE3}" name="FY19_rank">
      <calculatedColumnFormula>IFERROR(RANK(O2,$O$2:$O$52,1),"")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5" workbookViewId="0">
      <selection activeCell="B75" sqref="B75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28.77734375" customWidth="1"/>
    <col min="6" max="6" width="2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IFERROR(D2/B2,"")</f>
        <v>-4.3170750765267295E-2</v>
      </c>
      <c r="F2">
        <f>IFERROR(RANK(E2,$E$2:$E$52,1),"")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IFERROR(I2/G2,"")</f>
        <v>-9.4972027086493035E-2</v>
      </c>
      <c r="K2">
        <f>IFERROR(RANK(J2,$J$2:$J$52,1),"")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IFERROR(N2/L2,"")</f>
        <v>-5.6484362894991494E-2</v>
      </c>
      <c r="P2">
        <f>IFERROR(RANK(O2,$O$2:$O$52,1),"")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>IFERROR(D3/B3,"")</f>
        <v>-2.3069981751824741E-2</v>
      </c>
      <c r="F3">
        <f t="shared" ref="F3:F52" si="1">IFERROR(RANK(E3,$E$2:$E$52,1),"")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IFERROR(I3/G3,"")</f>
        <v>-6.6804928315415249E-2</v>
      </c>
      <c r="K3">
        <f t="shared" ref="K3:K52" si="4">IFERROR(RANK(J3,$J$2:$J$52,1),"")</f>
        <v>14</v>
      </c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IFERROR(N3/L3,"")</f>
        <v>-1.3540749922529313E-3</v>
      </c>
      <c r="P3">
        <f t="shared" ref="P3:P52" si="7">IFERROR(RANK(O3,$O$2:$O$52,1),"")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ref="E3:E52" si="8">IFERROR(D4/B4,"")</f>
        <v>-4.9327413275443007E-3</v>
      </c>
      <c r="F4">
        <f t="shared" si="1"/>
        <v>42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>
        <f t="shared" si="4"/>
        <v>36</v>
      </c>
      <c r="L4">
        <v>3662400</v>
      </c>
      <c r="M4">
        <v>3564983.04999999</v>
      </c>
      <c r="N4">
        <f t="shared" si="5"/>
        <v>-97416.950000009965</v>
      </c>
      <c r="O4" s="5">
        <f t="shared" si="6"/>
        <v>-2.6599210899959033E-2</v>
      </c>
      <c r="P4">
        <f t="shared" si="7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8"/>
        <v>-9.4273968477453174E-2</v>
      </c>
      <c r="F5">
        <f t="shared" si="1"/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>
        <f t="shared" si="4"/>
        <v>5</v>
      </c>
      <c r="L5">
        <v>7759600</v>
      </c>
      <c r="M5">
        <v>7497322.9100000001</v>
      </c>
      <c r="N5">
        <f t="shared" si="5"/>
        <v>-262277.08999999985</v>
      </c>
      <c r="O5" s="5">
        <f t="shared" si="6"/>
        <v>-3.3800336357544182E-2</v>
      </c>
      <c r="P5">
        <f t="shared" si="7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8"/>
        <v>-5.7149963352064452E-2</v>
      </c>
      <c r="F6">
        <f t="shared" si="1"/>
        <v>11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>
        <f t="shared" si="4"/>
        <v>44</v>
      </c>
      <c r="L6">
        <v>445200</v>
      </c>
      <c r="M6">
        <v>445114.28999999899</v>
      </c>
      <c r="N6">
        <f t="shared" si="5"/>
        <v>-85.710000001010485</v>
      </c>
      <c r="O6" s="5">
        <f t="shared" si="6"/>
        <v>-1.925202156356929E-4</v>
      </c>
      <c r="P6">
        <f t="shared" si="7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8"/>
        <v>-0.11502817362571344</v>
      </c>
      <c r="F7">
        <f t="shared" si="1"/>
        <v>2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>
        <f t="shared" si="4"/>
        <v>8</v>
      </c>
      <c r="L7">
        <v>3345200</v>
      </c>
      <c r="M7">
        <v>2946440.08</v>
      </c>
      <c r="N7">
        <f t="shared" si="5"/>
        <v>-398759.91999999993</v>
      </c>
      <c r="O7" s="5">
        <f t="shared" si="6"/>
        <v>-0.11920361114432618</v>
      </c>
      <c r="P7">
        <f t="shared" si="7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8"/>
        <v>-0.15235918433091292</v>
      </c>
      <c r="F8">
        <f t="shared" si="1"/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>
        <f t="shared" si="4"/>
        <v>4</v>
      </c>
      <c r="L8">
        <v>1579300</v>
      </c>
      <c r="M8">
        <v>1337735.3199999901</v>
      </c>
      <c r="N8">
        <f t="shared" si="5"/>
        <v>-241564.68000000995</v>
      </c>
      <c r="O8" s="5">
        <f t="shared" si="6"/>
        <v>-0.15295680364719175</v>
      </c>
      <c r="P8">
        <f t="shared" si="7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8"/>
        <v>-4.2417130511048909E-2</v>
      </c>
      <c r="F9">
        <f t="shared" si="1"/>
        <v>16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>
        <f t="shared" si="4"/>
        <v>7</v>
      </c>
      <c r="L9">
        <v>10790500</v>
      </c>
      <c r="M9">
        <v>9993599.52999999</v>
      </c>
      <c r="N9">
        <f t="shared" si="5"/>
        <v>-796900.47000000998</v>
      </c>
      <c r="O9" s="5">
        <f t="shared" si="6"/>
        <v>-7.3852043000788653E-2</v>
      </c>
      <c r="P9">
        <f t="shared" si="7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8"/>
        <v>-8.1681998646514792E-2</v>
      </c>
      <c r="F10">
        <f t="shared" si="1"/>
        <v>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>
        <f t="shared" si="4"/>
        <v>17</v>
      </c>
      <c r="L10">
        <v>487500</v>
      </c>
      <c r="M10">
        <v>478318.92</v>
      </c>
      <c r="N10">
        <f t="shared" si="5"/>
        <v>-9181.0800000000163</v>
      </c>
      <c r="O10" s="5">
        <f t="shared" si="6"/>
        <v>-1.883298461538465E-2</v>
      </c>
      <c r="P10">
        <f t="shared" si="7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IFERROR(D11/B11,"")</f>
        <v/>
      </c>
      <c r="F11" t="str">
        <f t="shared" si="1"/>
        <v/>
      </c>
      <c r="G11">
        <v>0</v>
      </c>
      <c r="H11">
        <v>0</v>
      </c>
      <c r="I11">
        <f t="shared" si="2"/>
        <v>0</v>
      </c>
      <c r="J11" s="5" t="str">
        <f t="shared" si="3"/>
        <v/>
      </c>
      <c r="K11" t="str">
        <f t="shared" si="4"/>
        <v/>
      </c>
      <c r="L11">
        <v>375000</v>
      </c>
      <c r="M11">
        <v>63771.91</v>
      </c>
      <c r="N11">
        <f t="shared" si="5"/>
        <v>-311228.08999999997</v>
      </c>
      <c r="O11" s="5">
        <f t="shared" si="6"/>
        <v>-0.82994157333333329</v>
      </c>
      <c r="P11">
        <f t="shared" si="7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8"/>
        <v>-5.0060657805601608E-2</v>
      </c>
      <c r="F12">
        <f t="shared" si="1"/>
        <v>13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>
        <f t="shared" si="4"/>
        <v>6</v>
      </c>
      <c r="L12">
        <v>4677800</v>
      </c>
      <c r="M12">
        <v>4371713.1399999997</v>
      </c>
      <c r="N12">
        <f t="shared" si="5"/>
        <v>-306086.86000000034</v>
      </c>
      <c r="O12" s="5">
        <f t="shared" si="6"/>
        <v>-6.5433934755654441E-2</v>
      </c>
      <c r="P12">
        <f t="shared" si="7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8"/>
        <v>-1.2912833886247806E-2</v>
      </c>
      <c r="F13">
        <f t="shared" si="1"/>
        <v>33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>
        <f t="shared" si="4"/>
        <v>18</v>
      </c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-2.4217184605222895E-2</v>
      </c>
      <c r="P13">
        <f t="shared" si="7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8"/>
        <v>-1.3637949218750009E-2</v>
      </c>
      <c r="F14">
        <f t="shared" si="1"/>
        <v>30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>
        <f t="shared" si="4"/>
        <v>40</v>
      </c>
      <c r="L14">
        <v>526200</v>
      </c>
      <c r="M14">
        <v>504989.88</v>
      </c>
      <c r="N14">
        <f t="shared" si="5"/>
        <v>-21210.119999999995</v>
      </c>
      <c r="O14" s="5">
        <f t="shared" si="6"/>
        <v>-4.0308095781071827E-2</v>
      </c>
      <c r="P14">
        <f t="shared" si="7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8"/>
        <v>3.1837408866824991E-3</v>
      </c>
      <c r="F15">
        <f t="shared" si="1"/>
        <v>48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>
        <f t="shared" si="4"/>
        <v>24</v>
      </c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-2.3829085727446114E-2</v>
      </c>
      <c r="P15">
        <f t="shared" si="7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8"/>
        <v>-1.1850188616360429E-2</v>
      </c>
      <c r="F16">
        <f t="shared" si="1"/>
        <v>37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>
        <f t="shared" si="4"/>
        <v>46</v>
      </c>
      <c r="L16">
        <v>7397200</v>
      </c>
      <c r="M16">
        <v>7397093</v>
      </c>
      <c r="N16">
        <f t="shared" si="5"/>
        <v>-107</v>
      </c>
      <c r="O16" s="5">
        <f t="shared" si="6"/>
        <v>-1.4464932677229222E-5</v>
      </c>
      <c r="P16">
        <f t="shared" si="7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8"/>
        <v>-2.8351094826658003E-2</v>
      </c>
      <c r="F17">
        <f t="shared" si="1"/>
        <v>21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>
        <f t="shared" si="4"/>
        <v>25</v>
      </c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-6.3071811282801551E-2</v>
      </c>
      <c r="P17">
        <f t="shared" si="7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8"/>
        <v>-5.4037002206391245E-2</v>
      </c>
      <c r="F18">
        <f t="shared" si="1"/>
        <v>12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>
        <f t="shared" si="4"/>
        <v>15</v>
      </c>
      <c r="L18">
        <v>2910600</v>
      </c>
      <c r="M18">
        <v>2535637.09</v>
      </c>
      <c r="N18">
        <f t="shared" si="5"/>
        <v>-374962.91000000015</v>
      </c>
      <c r="O18" s="5">
        <f t="shared" si="6"/>
        <v>-0.12882667147667154</v>
      </c>
      <c r="P18">
        <f t="shared" si="7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8"/>
        <v>-4.258504294298146E-2</v>
      </c>
      <c r="F19">
        <f t="shared" si="1"/>
        <v>15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>
        <f t="shared" si="4"/>
        <v>12</v>
      </c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-6.1687262121374278E-2</v>
      </c>
      <c r="P19">
        <f t="shared" si="7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8"/>
        <v>-1.2379538203300809E-5</v>
      </c>
      <c r="F20">
        <f t="shared" si="1"/>
        <v>46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>
        <f t="shared" si="4"/>
        <v>47</v>
      </c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-8.9158438821450736E-7</v>
      </c>
      <c r="P20">
        <f t="shared" si="7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8"/>
        <v>-7.9052463618023094E-2</v>
      </c>
      <c r="F21">
        <f t="shared" si="1"/>
        <v>9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>
        <f t="shared" si="4"/>
        <v>11</v>
      </c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-3.6546762734864152E-2</v>
      </c>
      <c r="P21">
        <f t="shared" si="7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8"/>
        <v>-1.3285502334437123E-2</v>
      </c>
      <c r="F22">
        <f t="shared" si="1"/>
        <v>32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>
        <f t="shared" si="4"/>
        <v>38</v>
      </c>
      <c r="L22">
        <v>11935200</v>
      </c>
      <c r="M22">
        <v>11934454.77</v>
      </c>
      <c r="N22">
        <f t="shared" si="5"/>
        <v>-745.23000000044703</v>
      </c>
      <c r="O22" s="5">
        <f t="shared" si="6"/>
        <v>-6.2439674240938325E-5</v>
      </c>
      <c r="P22">
        <f t="shared" si="7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8"/>
        <v>-3.9590110100806722E-2</v>
      </c>
      <c r="F23">
        <f t="shared" si="1"/>
        <v>18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>
        <f t="shared" si="4"/>
        <v>26</v>
      </c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-2.5892971236375011E-2</v>
      </c>
      <c r="P23">
        <f t="shared" si="7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8"/>
        <v>-1.3334943305713101E-2</v>
      </c>
      <c r="F24">
        <f t="shared" si="1"/>
        <v>31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>
        <f t="shared" si="4"/>
        <v>28</v>
      </c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-6.5504224339284781E-5</v>
      </c>
      <c r="P24">
        <f t="shared" si="7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8"/>
        <v>-1.0226130964676661E-2</v>
      </c>
      <c r="F25">
        <f t="shared" si="1"/>
        <v>38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>
        <f t="shared" si="4"/>
        <v>37</v>
      </c>
      <c r="L25">
        <v>496500</v>
      </c>
      <c r="M25">
        <v>494775.1</v>
      </c>
      <c r="N25">
        <f t="shared" si="5"/>
        <v>-1724.9000000000233</v>
      </c>
      <c r="O25" s="5">
        <f t="shared" si="6"/>
        <v>-3.4741188318228064E-3</v>
      </c>
      <c r="P25">
        <f t="shared" si="7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8"/>
        <v>-8.5306091660634673E-2</v>
      </c>
      <c r="F26">
        <f t="shared" si="1"/>
        <v>5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>
        <f t="shared" si="4"/>
        <v>16</v>
      </c>
      <c r="L26">
        <v>5430700</v>
      </c>
      <c r="M26">
        <v>5117235.21</v>
      </c>
      <c r="N26">
        <f t="shared" si="5"/>
        <v>-313464.79000000004</v>
      </c>
      <c r="O26" s="5">
        <f t="shared" si="6"/>
        <v>-5.7720881286022069E-2</v>
      </c>
      <c r="P26">
        <f t="shared" si="7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8"/>
        <v/>
      </c>
      <c r="F27" t="str">
        <f t="shared" si="1"/>
        <v/>
      </c>
      <c r="G27">
        <v>0</v>
      </c>
      <c r="H27">
        <v>0</v>
      </c>
      <c r="I27">
        <f t="shared" si="2"/>
        <v>0</v>
      </c>
      <c r="J27" s="5" t="str">
        <f t="shared" si="3"/>
        <v/>
      </c>
      <c r="K27" t="str">
        <f t="shared" si="4"/>
        <v/>
      </c>
      <c r="L27">
        <v>0</v>
      </c>
      <c r="M27">
        <v>0</v>
      </c>
      <c r="N27">
        <f t="shared" si="5"/>
        <v>0</v>
      </c>
      <c r="O27" s="5" t="str">
        <f t="shared" si="6"/>
        <v/>
      </c>
      <c r="P27" t="str">
        <f t="shared" si="7"/>
        <v/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8"/>
        <v>-9.5782760864849215E-2</v>
      </c>
      <c r="F28">
        <f t="shared" si="1"/>
        <v>3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>
        <f t="shared" si="4"/>
        <v>2</v>
      </c>
      <c r="L28">
        <v>1525900</v>
      </c>
      <c r="M28">
        <v>1393285.06</v>
      </c>
      <c r="N28">
        <f t="shared" si="5"/>
        <v>-132614.93999999994</v>
      </c>
      <c r="O28" s="5">
        <f t="shared" si="6"/>
        <v>-8.6909325643882263E-2</v>
      </c>
      <c r="P28">
        <f t="shared" si="7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8"/>
        <v>-1.4800253727847622E-2</v>
      </c>
      <c r="F29">
        <f t="shared" si="1"/>
        <v>28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>
        <f t="shared" si="4"/>
        <v>27</v>
      </c>
      <c r="L29">
        <v>2889900</v>
      </c>
      <c r="M29">
        <v>2889864.67</v>
      </c>
      <c r="N29">
        <f t="shared" si="5"/>
        <v>-35.330000000074506</v>
      </c>
      <c r="O29" s="5">
        <f t="shared" si="6"/>
        <v>-1.2225336516860273E-5</v>
      </c>
      <c r="P29">
        <f t="shared" si="7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8"/>
        <v>-8.3831374359143746E-3</v>
      </c>
      <c r="F30">
        <f t="shared" si="1"/>
        <v>40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>
        <f t="shared" si="4"/>
        <v>42</v>
      </c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-2.7439209100169185E-3</v>
      </c>
      <c r="P30">
        <f t="shared" si="7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8"/>
        <v>-1.4030533529678329E-2</v>
      </c>
      <c r="F31">
        <f t="shared" si="1"/>
        <v>29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>
        <f t="shared" si="4"/>
        <v>32</v>
      </c>
      <c r="L31">
        <v>1870700</v>
      </c>
      <c r="M31">
        <v>1801391.34</v>
      </c>
      <c r="N31">
        <f t="shared" si="5"/>
        <v>-69308.659999999916</v>
      </c>
      <c r="O31" s="5">
        <f t="shared" si="6"/>
        <v>-3.7049585716576634E-2</v>
      </c>
      <c r="P31">
        <f t="shared" si="7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8"/>
        <v>-1.2294942827617691E-2</v>
      </c>
      <c r="F32">
        <f t="shared" si="1"/>
        <v>36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>
        <f t="shared" si="4"/>
        <v>35</v>
      </c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-2.7581118653977402E-2</v>
      </c>
      <c r="P32">
        <f t="shared" si="7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8"/>
        <v>-7.9969930789269058E-3</v>
      </c>
      <c r="F33">
        <f t="shared" si="1"/>
        <v>41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>
        <f t="shared" si="4"/>
        <v>43</v>
      </c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-5.5141067323084929E-3</v>
      </c>
      <c r="P33">
        <f t="shared" si="7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8"/>
        <v>-1.8939149738619768E-2</v>
      </c>
      <c r="F34">
        <f t="shared" si="1"/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>
        <f t="shared" si="4"/>
        <v>21</v>
      </c>
      <c r="L34">
        <v>4345600</v>
      </c>
      <c r="M34">
        <v>4229801.51</v>
      </c>
      <c r="N34">
        <f t="shared" si="5"/>
        <v>-115798.49000000022</v>
      </c>
      <c r="O34" s="5">
        <f t="shared" si="6"/>
        <v>-2.6647296115611244E-2</v>
      </c>
      <c r="P34">
        <f t="shared" si="7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8"/>
        <v/>
      </c>
      <c r="F35" t="str">
        <f t="shared" si="1"/>
        <v/>
      </c>
      <c r="G35">
        <v>0</v>
      </c>
      <c r="H35">
        <v>0</v>
      </c>
      <c r="I35">
        <f t="shared" si="2"/>
        <v>0</v>
      </c>
      <c r="J35" s="5" t="str">
        <f t="shared" si="3"/>
        <v/>
      </c>
      <c r="K35" t="str">
        <f t="shared" si="4"/>
        <v/>
      </c>
      <c r="L35">
        <v>0</v>
      </c>
      <c r="M35">
        <v>0</v>
      </c>
      <c r="N35">
        <f t="shared" si="5"/>
        <v>0</v>
      </c>
      <c r="O35" s="5" t="str">
        <f t="shared" si="6"/>
        <v/>
      </c>
      <c r="P35" t="str">
        <f t="shared" si="7"/>
        <v/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8"/>
        <v>-7.8647857679780775E-2</v>
      </c>
      <c r="F36">
        <f t="shared" si="1"/>
        <v>10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>
        <f t="shared" si="4"/>
        <v>1</v>
      </c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-0.11509132414892521</v>
      </c>
      <c r="P36">
        <f t="shared" si="7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8"/>
        <v>-3.9444515758219188E-2</v>
      </c>
      <c r="F37">
        <f t="shared" si="1"/>
        <v>19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>
        <f t="shared" si="4"/>
        <v>20</v>
      </c>
      <c r="L37">
        <v>2296900</v>
      </c>
      <c r="M37">
        <v>2108718.34</v>
      </c>
      <c r="N37">
        <f t="shared" si="5"/>
        <v>-188181.66000000015</v>
      </c>
      <c r="O37" s="5">
        <f t="shared" si="6"/>
        <v>-8.1928538464887526E-2</v>
      </c>
      <c r="P37">
        <f t="shared" si="7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8"/>
        <v>-1.9443680579913542E-2</v>
      </c>
      <c r="F38">
        <f t="shared" si="1"/>
        <v>25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>
        <f t="shared" si="4"/>
        <v>19</v>
      </c>
      <c r="L38">
        <v>777800</v>
      </c>
      <c r="M38">
        <v>777663.26</v>
      </c>
      <c r="N38">
        <f t="shared" si="5"/>
        <v>-136.73999999999069</v>
      </c>
      <c r="O38" s="5">
        <f t="shared" si="6"/>
        <v>-1.7580354847003174E-4</v>
      </c>
      <c r="P38">
        <f t="shared" si="7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8"/>
        <v>-8.008952370177623E-2</v>
      </c>
      <c r="F39">
        <f t="shared" si="1"/>
        <v>8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>
        <f t="shared" si="4"/>
        <v>3</v>
      </c>
      <c r="L39">
        <v>1759500</v>
      </c>
      <c r="M39">
        <v>1680463.8699999901</v>
      </c>
      <c r="N39">
        <f t="shared" si="5"/>
        <v>-79036.1300000099</v>
      </c>
      <c r="O39" s="5">
        <f t="shared" si="6"/>
        <v>-4.4919653310605226E-2</v>
      </c>
      <c r="P39">
        <f t="shared" si="7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8"/>
        <v>-2.1279773539092578E-2</v>
      </c>
      <c r="F40">
        <f t="shared" si="1"/>
        <v>23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>
        <f t="shared" si="4"/>
        <v>22</v>
      </c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-1.5178676768608648E-2</v>
      </c>
      <c r="P40">
        <f t="shared" si="7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8"/>
        <v>-4.0110550149132493E-2</v>
      </c>
      <c r="F41">
        <f t="shared" si="1"/>
        <v>17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>
        <f t="shared" si="4"/>
        <v>34</v>
      </c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-1.7099804162586642E-2</v>
      </c>
      <c r="P41">
        <f t="shared" si="7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8"/>
        <v>-2.2070943135841053E-4</v>
      </c>
      <c r="F42">
        <f t="shared" si="1"/>
        <v>44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>
        <f t="shared" si="4"/>
        <v>39</v>
      </c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-1.8129115815929696E-7</v>
      </c>
      <c r="P42">
        <f t="shared" si="7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8"/>
        <v>-2.0497353541313264E-2</v>
      </c>
      <c r="F43">
        <f t="shared" si="1"/>
        <v>24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>
        <f t="shared" si="4"/>
        <v>23</v>
      </c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-4.0778750220654303E-2</v>
      </c>
      <c r="P43">
        <f t="shared" si="7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8"/>
        <v>-9.7760750186150751E-3</v>
      </c>
      <c r="F44">
        <f t="shared" si="1"/>
        <v>39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>
        <f t="shared" si="4"/>
        <v>41</v>
      </c>
      <c r="L44">
        <v>31282200</v>
      </c>
      <c r="M44">
        <v>31282141.25</v>
      </c>
      <c r="N44">
        <f t="shared" si="5"/>
        <v>-58.75</v>
      </c>
      <c r="O44" s="5">
        <f t="shared" si="6"/>
        <v>-1.8780648419868168E-6</v>
      </c>
      <c r="P44">
        <f t="shared" si="7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8"/>
        <v>-1.287514194887851E-2</v>
      </c>
      <c r="F45">
        <f t="shared" si="1"/>
        <v>34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>
        <f t="shared" si="4"/>
        <v>30</v>
      </c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-1.1432866237947358E-2</v>
      </c>
      <c r="P45">
        <f t="shared" si="7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8"/>
        <v>-3.0010420686993711E-3</v>
      </c>
      <c r="F46">
        <f t="shared" si="1"/>
        <v>43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>
        <f t="shared" si="4"/>
        <v>33</v>
      </c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-4.6225533508053113E-2</v>
      </c>
      <c r="P46">
        <f t="shared" si="7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8"/>
        <v>-1.7435939690898361E-4</v>
      </c>
      <c r="F47">
        <f t="shared" si="1"/>
        <v>45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>
        <f t="shared" si="4"/>
        <v>45</v>
      </c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-2.9266019117572752E-4</v>
      </c>
      <c r="P47">
        <f t="shared" si="7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8"/>
        <v>-3.1133192323107857E-2</v>
      </c>
      <c r="F48">
        <f t="shared" si="1"/>
        <v>20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>
        <f t="shared" si="4"/>
        <v>29</v>
      </c>
      <c r="L48">
        <v>7289800</v>
      </c>
      <c r="M48">
        <v>6882350.23999999</v>
      </c>
      <c r="N48">
        <f t="shared" si="5"/>
        <v>-407449.76000001002</v>
      </c>
      <c r="O48" s="5">
        <f t="shared" si="6"/>
        <v>-5.5893132870587676E-2</v>
      </c>
      <c r="P48">
        <f t="shared" si="7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8"/>
        <v>-1.8444360086767971E-2</v>
      </c>
      <c r="F49">
        <f t="shared" si="1"/>
        <v>27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>
        <f t="shared" si="4"/>
        <v>13</v>
      </c>
      <c r="L49">
        <v>0</v>
      </c>
      <c r="M49">
        <v>0</v>
      </c>
      <c r="N49">
        <f t="shared" si="5"/>
        <v>0</v>
      </c>
      <c r="O49" s="5" t="str">
        <f t="shared" si="6"/>
        <v/>
      </c>
      <c r="P49" t="str">
        <f t="shared" si="7"/>
        <v/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8"/>
        <v>0</v>
      </c>
      <c r="F50">
        <f t="shared" si="1"/>
        <v>47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>
        <f t="shared" si="4"/>
        <v>48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8"/>
        <v>-1.2785255822058129E-2</v>
      </c>
      <c r="F51">
        <f t="shared" si="1"/>
        <v>35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>
        <f t="shared" si="4"/>
        <v>31</v>
      </c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-1.1100045280114048E-2</v>
      </c>
      <c r="P51">
        <f t="shared" si="7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8"/>
        <v>-8.009596083231342E-2</v>
      </c>
      <c r="F52">
        <f t="shared" si="1"/>
        <v>7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>
        <f t="shared" si="4"/>
        <v>9</v>
      </c>
      <c r="L52">
        <v>2321600</v>
      </c>
      <c r="M52">
        <v>2056835.26</v>
      </c>
      <c r="N52">
        <f t="shared" si="5"/>
        <v>-264764.74</v>
      </c>
      <c r="O52" s="5">
        <f t="shared" si="6"/>
        <v>-0.11404408166781529</v>
      </c>
      <c r="P52">
        <f t="shared" si="7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VLOOKUP($A56,$A$1:$P$52,MATCH(B$55,$A$1:$P$1,0),FALSE)</f>
        <v>-36209.630000000005</v>
      </c>
      <c r="C56">
        <f>VLOOKUP($A56,$A$1:$P$52,MATCH(C$55,$A$1:$P$1,0),FALSE)</f>
        <v>-27292.159999999974</v>
      </c>
      <c r="D56">
        <f>VLOOKUP($A56,$A$1:$P$52,MATCH(D$55,$A$1:$P$1,0),FALSE)</f>
        <v>-9181.0800000000163</v>
      </c>
    </row>
    <row r="57" spans="1:16" x14ac:dyDescent="0.3">
      <c r="A57" t="s">
        <v>25</v>
      </c>
      <c r="B57">
        <f t="shared" ref="B57:D61" si="9">VLOOKUP($A57,$A$1:$P$52,MATCH(B$55,$A$1:$P$1,0),FALSE)</f>
        <v>0</v>
      </c>
      <c r="C57">
        <f t="shared" si="9"/>
        <v>0</v>
      </c>
      <c r="D57">
        <f t="shared" si="9"/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8" x14ac:dyDescent="0.3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_xlfn.XLOOKUP(A56,$A$1:$A$52,$N$1:$N$52)</f>
        <v>-9181.0800000000163</v>
      </c>
      <c r="H65">
        <f>INDEX($A$1:$P$52,MATCH($B$87,$A$1:$A$52,0),MATCH($A84&amp;"_"&amp;B$83,$A$1:$P$1,0))</f>
        <v>3130600</v>
      </c>
    </row>
    <row r="66" spans="1:8" x14ac:dyDescent="0.3">
      <c r="A66" t="s">
        <v>25</v>
      </c>
      <c r="B66">
        <f t="shared" ref="B66:B70" si="10">_xlfn.XLOOKUP(A66,$A$1:$A$52,$D$1:$D$52)</f>
        <v>0</v>
      </c>
      <c r="C66">
        <f t="shared" ref="C66:C70" si="11">_xlfn.XLOOKUP(A66,$A$1:$A$52,$I$1:$I$52)</f>
        <v>0</v>
      </c>
      <c r="D66">
        <f t="shared" ref="D66:D70" si="12">_xlfn.XLOOKUP(A57,$A$1:$A$52,$N$1:$N$52)</f>
        <v>-311228.08999999997</v>
      </c>
    </row>
    <row r="67" spans="1:8" x14ac:dyDescent="0.3">
      <c r="A67" t="s">
        <v>32</v>
      </c>
      <c r="B67">
        <f t="shared" si="10"/>
        <v>-149396.10000000987</v>
      </c>
      <c r="C67">
        <f t="shared" si="11"/>
        <v>-189254.06000000006</v>
      </c>
      <c r="D67">
        <f t="shared" si="12"/>
        <v>-374962.91000000015</v>
      </c>
    </row>
    <row r="68" spans="1:8" x14ac:dyDescent="0.3">
      <c r="A68" t="s">
        <v>38</v>
      </c>
      <c r="B68">
        <f t="shared" si="10"/>
        <v>-12230.810000000056</v>
      </c>
      <c r="C68">
        <f t="shared" si="11"/>
        <v>-45485.580000000075</v>
      </c>
      <c r="D68">
        <f t="shared" si="12"/>
        <v>-72.879999999888241</v>
      </c>
    </row>
    <row r="69" spans="1:8" x14ac:dyDescent="0.3">
      <c r="A69" t="s">
        <v>39</v>
      </c>
      <c r="B69">
        <f t="shared" si="10"/>
        <v>-4950.4699999999721</v>
      </c>
      <c r="C69">
        <f t="shared" si="11"/>
        <v>-8005.7900000010268</v>
      </c>
      <c r="D69">
        <f t="shared" si="12"/>
        <v>-1724.9000000000233</v>
      </c>
    </row>
    <row r="70" spans="1:8" x14ac:dyDescent="0.3">
      <c r="A70" t="s">
        <v>55</v>
      </c>
      <c r="B70">
        <f t="shared" si="10"/>
        <v>-184239.79000001028</v>
      </c>
      <c r="C70">
        <f t="shared" si="11"/>
        <v>-133456.33000001032</v>
      </c>
      <c r="D70">
        <f t="shared" si="12"/>
        <v>-82077.349999999627</v>
      </c>
    </row>
    <row r="72" spans="1:8" x14ac:dyDescent="0.3">
      <c r="A72" s="7" t="s">
        <v>69</v>
      </c>
    </row>
    <row r="73" spans="1:8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8" x14ac:dyDescent="0.3">
      <c r="A74" t="s">
        <v>24</v>
      </c>
      <c r="B74">
        <f>INDEX(D$2:D$52,MATCH(A65,A$2:A$52,0))</f>
        <v>-36209.630000000005</v>
      </c>
      <c r="C74">
        <f>INDEX($I$2:$I$52,MATCH(A74,A$2:A$52,0))</f>
        <v>-27292.159999999974</v>
      </c>
      <c r="D74">
        <f>INDEX($N$2:$N$52,MATCH(A74,$A$2:$A$52,0))</f>
        <v>-9181.0800000000163</v>
      </c>
    </row>
    <row r="75" spans="1:8" x14ac:dyDescent="0.3">
      <c r="A75" t="s">
        <v>25</v>
      </c>
      <c r="B75">
        <f t="shared" ref="B75:B79" si="13">INDEX(D$2:D$52,MATCH(A66,A$2:A$52,0))</f>
        <v>0</v>
      </c>
      <c r="C75">
        <f t="shared" ref="C75:C79" si="14">INDEX($I$2:$I$52,MATCH(A75,A$2:A$52,0))</f>
        <v>0</v>
      </c>
      <c r="D75">
        <f t="shared" ref="D75:D79" si="15">INDEX($N$2:$N$52,MATCH(A75,$A$2:$A$52,0))</f>
        <v>-311228.08999999997</v>
      </c>
    </row>
    <row r="76" spans="1:8" x14ac:dyDescent="0.3">
      <c r="A76" t="s">
        <v>32</v>
      </c>
      <c r="B76">
        <f t="shared" si="13"/>
        <v>-149396.10000000987</v>
      </c>
      <c r="C76">
        <f t="shared" si="14"/>
        <v>-189254.06000000006</v>
      </c>
      <c r="D76">
        <f t="shared" si="15"/>
        <v>-374962.91000000015</v>
      </c>
    </row>
    <row r="77" spans="1:8" x14ac:dyDescent="0.3">
      <c r="A77" t="s">
        <v>38</v>
      </c>
      <c r="B77">
        <f t="shared" si="13"/>
        <v>-12230.810000000056</v>
      </c>
      <c r="C77">
        <f t="shared" si="14"/>
        <v>-45485.580000000075</v>
      </c>
      <c r="D77">
        <f t="shared" si="15"/>
        <v>-72.879999999888241</v>
      </c>
    </row>
    <row r="78" spans="1:8" x14ac:dyDescent="0.3">
      <c r="A78" t="s">
        <v>39</v>
      </c>
      <c r="B78">
        <f t="shared" si="13"/>
        <v>-4950.4699999999721</v>
      </c>
      <c r="C78">
        <f t="shared" si="14"/>
        <v>-8005.7900000010268</v>
      </c>
      <c r="D78">
        <f t="shared" si="15"/>
        <v>-1724.9000000000233</v>
      </c>
    </row>
    <row r="79" spans="1:8" x14ac:dyDescent="0.3">
      <c r="A79" t="s">
        <v>55</v>
      </c>
      <c r="B79">
        <f t="shared" si="13"/>
        <v>-184239.79000001028</v>
      </c>
      <c r="C79">
        <f t="shared" si="14"/>
        <v>-133456.33000001032</v>
      </c>
      <c r="D79">
        <f t="shared" si="15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INDEX($A$1:$P$52,MATCH($B$87,$A$1:$A$52,0),MATCH($A84&amp;"_"&amp;B$83,$A$1:$P$1,0))</f>
        <v>3130600</v>
      </c>
      <c r="C84" s="6">
        <f>INDEX($A$1:$P$52,MATCH($B$87,$A$1:$A$52,0),MATCH($A$84&amp;"_"&amp;C$83,$A$1:$P$1,0))</f>
        <v>3115157.5599999898</v>
      </c>
    </row>
    <row r="85" spans="1:7" x14ac:dyDescent="0.3">
      <c r="A85" t="s">
        <v>74</v>
      </c>
      <c r="B85" s="6">
        <f t="shared" ref="B85:C86" si="16">INDEX($A$1:$P$52,MATCH($B$87,$A$1:$A$52,0),MATCH($A85&amp;"_"&amp;B$83,$A$1:$P$1,0))</f>
        <v>3652300</v>
      </c>
      <c r="C85" s="6">
        <f>INDEX($A$1:$P$52,MATCH($B$87,$A$1:$A$52,0),MATCH($A85&amp;"_"&amp;C$83,$A$1:$P$1,0))</f>
        <v>3589693.2099999902</v>
      </c>
    </row>
    <row r="86" spans="1:7" x14ac:dyDescent="0.3">
      <c r="A86" t="s">
        <v>75</v>
      </c>
      <c r="B86" s="6">
        <f t="shared" si="16"/>
        <v>3662400</v>
      </c>
      <c r="C86" s="6">
        <f t="shared" si="16"/>
        <v>3564983.04999999</v>
      </c>
    </row>
    <row r="87" spans="1:7" x14ac:dyDescent="0.3">
      <c r="B87" s="9" t="s">
        <v>18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Lester</cp:lastModifiedBy>
  <cp:revision/>
  <dcterms:created xsi:type="dcterms:W3CDTF">2020-02-26T17:00:38Z</dcterms:created>
  <dcterms:modified xsi:type="dcterms:W3CDTF">2025-05-23T01:10:01Z</dcterms:modified>
  <cp:category/>
  <cp:contentStatus/>
</cp:coreProperties>
</file>