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ce0ea2194dd88f/Documents/NSS/Excel/da16-lookups-exercise-brandonwmcmurtry/"/>
    </mc:Choice>
  </mc:AlternateContent>
  <xr:revisionPtr revIDLastSave="79" documentId="8_{19ED61FC-0AAB-4DAC-83F6-00D6AC42053B}" xr6:coauthVersionLast="47" xr6:coauthVersionMax="47" xr10:uidLastSave="{354F18D8-0537-4E57-A7A7-3DBC0403C341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B86" i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5" i="1"/>
  <c r="B66" i="1"/>
  <c r="B67" i="1"/>
  <c r="B68" i="1"/>
  <c r="B69" i="1"/>
  <c r="B70" i="1"/>
  <c r="D57" i="1"/>
  <c r="D58" i="1"/>
  <c r="D59" i="1"/>
  <c r="D60" i="1"/>
  <c r="D61" i="1"/>
  <c r="D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O2" i="1"/>
  <c r="N2" i="1"/>
  <c r="C57" i="1"/>
  <c r="C58" i="1"/>
  <c r="C59" i="1"/>
  <c r="C60" i="1"/>
  <c r="C61" i="1"/>
  <c r="C56" i="1"/>
  <c r="B58" i="1"/>
  <c r="B59" i="1"/>
  <c r="B60" i="1"/>
  <c r="B61" i="1"/>
  <c r="B57" i="1"/>
  <c r="B5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F2" i="1" l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<sst xmlns="http://schemas.openxmlformats.org/spreadsheetml/2006/main" count="150" uniqueCount="90">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</sst>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1" workbookViewId="0">
      <selection activeCell="C88" sqref="C88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B2-C2</f>
        <v>15396420.870000005</v>
      </c>
      <c r="E2" s="5">
        <f>IFERROR(D2/B2,0)</f>
        <v>4.3170750765267295E-2</v>
      </c>
      <c r="F2">
        <f>RANK(E2, $E:$E)</f>
        <v>14</v>
      </c>
      <c r="G2">
        <v>382685200</v>
      </c>
      <c r="H2">
        <v>346340810.81999999</v>
      </c>
      <c r="I2">
        <f>G2-H2</f>
        <v>36344389.180000007</v>
      </c>
      <c r="J2" s="5">
        <f>IFERROR(I2/G2,0)</f>
        <v>9.4972027086493035E-2</v>
      </c>
      <c r="K2">
        <f>RANK(J2, $J:$J)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RANK(O2, $O:$O)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B3-C3</f>
        <v>7585.4099999999744</v>
      </c>
      <c r="E3" s="5">
        <f t="shared" ref="E3:E52" si="1">IFERROR(D3/B3,0)</f>
        <v>2.3069981751824741E-2</v>
      </c>
      <c r="F3">
        <f t="shared" ref="F3:F52" si="2">RANK(E3, $E:$E)</f>
        <v>22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IFERROR(I3/G3,0)</f>
        <v>6.6804928315415249E-2</v>
      </c>
      <c r="K3">
        <f t="shared" ref="K3:K52" si="5">RANK(J3, $J:$J)</f>
        <v>14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RANK(O3, $O:$O)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 A:D, 4, FALSE)</f>
        <v>36209.630000000005</v>
      </c>
      <c r="C56">
        <f>VLOOKUP($A56, A:I, 9, FALSE)</f>
        <v>27292.159999999974</v>
      </c>
      <c r="D56">
        <f>VLOOKUP($A56, A:N, 14, FALSE)</f>
        <v>9181.0800000000163</v>
      </c>
    </row>
    <row r="57" spans="1:16" x14ac:dyDescent="0.25">
      <c r="A57" t="s">
        <v>25</v>
      </c>
      <c r="B57">
        <f>VLOOKUP($A57, A:D, 4, FALSE)</f>
        <v>0</v>
      </c>
      <c r="C57">
        <f t="shared" ref="C57:C61" si="9">VLOOKUP($A57, A:I, 9, FALSE)</f>
        <v>0</v>
      </c>
      <c r="D57">
        <f t="shared" ref="D57:D61" si="10">VLOOKUP($A57, A:N, 14, FALSE)</f>
        <v>311228.08999999997</v>
      </c>
    </row>
    <row r="58" spans="1:16" x14ac:dyDescent="0.25">
      <c r="A58" t="s">
        <v>32</v>
      </c>
      <c r="B58">
        <f t="shared" ref="B58:B63" si="11">VLOOKUP($A58, A:D, 4, FALSE)</f>
        <v>149396.10000000987</v>
      </c>
      <c r="C58">
        <f t="shared" si="9"/>
        <v>189254.06000000006</v>
      </c>
      <c r="D58">
        <f t="shared" si="10"/>
        <v>374962.91000000015</v>
      </c>
    </row>
    <row r="59" spans="1:16" x14ac:dyDescent="0.25">
      <c r="A59" t="s">
        <v>38</v>
      </c>
      <c r="B59">
        <f t="shared" si="11"/>
        <v>12230.810000000056</v>
      </c>
      <c r="C59">
        <f t="shared" si="9"/>
        <v>45485.580000000075</v>
      </c>
      <c r="D59">
        <f t="shared" si="10"/>
        <v>72.879999999888241</v>
      </c>
    </row>
    <row r="60" spans="1:16" x14ac:dyDescent="0.25">
      <c r="A60" t="s">
        <v>39</v>
      </c>
      <c r="B60">
        <f t="shared" si="11"/>
        <v>4950.4699999999721</v>
      </c>
      <c r="C60">
        <f t="shared" si="9"/>
        <v>8005.7900000010268</v>
      </c>
      <c r="D60">
        <f t="shared" si="10"/>
        <v>1724.9000000000233</v>
      </c>
    </row>
    <row r="61" spans="1:16" x14ac:dyDescent="0.25">
      <c r="A61" t="s">
        <v>55</v>
      </c>
      <c r="B61">
        <f t="shared" si="11"/>
        <v>184239.79000001028</v>
      </c>
      <c r="C61">
        <f t="shared" si="9"/>
        <v>133456.33000001032</v>
      </c>
      <c r="D61">
        <f t="shared" si="10"/>
        <v>82077.349999999627</v>
      </c>
    </row>
    <row r="63" spans="1:16" x14ac:dyDescent="0.25">
      <c r="A63" s="6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_xlfn.XLOOKUP($A65, $A2:$A52, D2:D52, "not found",0)</f>
        <v>36209.630000000005</v>
      </c>
      <c r="C65">
        <f>_xlfn.XLOOKUP($A65, $A2:$A52, I2:I52, "not found",0)</f>
        <v>27292.159999999974</v>
      </c>
      <c r="D65">
        <f>_xlfn.XLOOKUP($A65, $A2:$A52, N2:N52, "not found",0)</f>
        <v>9181.0800000000163</v>
      </c>
    </row>
    <row r="66" spans="1:4" x14ac:dyDescent="0.25">
      <c r="A66" t="s">
        <v>25</v>
      </c>
      <c r="B66">
        <f t="shared" ref="B66:B70" si="12">_xlfn.XLOOKUP($A66, A3:A53, D3:D53, "not found",0)</f>
        <v>0</v>
      </c>
      <c r="C66">
        <f t="shared" ref="C66:C70" si="13">_xlfn.XLOOKUP($A66, $A3:$A53, I3:I53, "not found",0)</f>
        <v>0</v>
      </c>
      <c r="D66">
        <f t="shared" ref="D66:D70" si="14">_xlfn.XLOOKUP($A66, $A3:$A53, N3:N53, "not found",0)</f>
        <v>311228.08999999997</v>
      </c>
    </row>
    <row r="67" spans="1:4" x14ac:dyDescent="0.25">
      <c r="A67" t="s">
        <v>32</v>
      </c>
      <c r="B67">
        <f t="shared" si="12"/>
        <v>149396.10000000987</v>
      </c>
      <c r="C67">
        <f t="shared" si="13"/>
        <v>189254.06000000006</v>
      </c>
      <c r="D67">
        <f t="shared" si="14"/>
        <v>374962.91000000015</v>
      </c>
    </row>
    <row r="68" spans="1:4" x14ac:dyDescent="0.25">
      <c r="A68" t="s">
        <v>38</v>
      </c>
      <c r="B68">
        <f t="shared" si="12"/>
        <v>12230.810000000056</v>
      </c>
      <c r="C68">
        <f t="shared" si="13"/>
        <v>45485.580000000075</v>
      </c>
      <c r="D68">
        <f t="shared" si="14"/>
        <v>72.879999999888241</v>
      </c>
    </row>
    <row r="69" spans="1:4" x14ac:dyDescent="0.25">
      <c r="A69" t="s">
        <v>39</v>
      </c>
      <c r="B69">
        <f t="shared" si="12"/>
        <v>4950.4699999999721</v>
      </c>
      <c r="C69">
        <f t="shared" si="13"/>
        <v>8005.7900000010268</v>
      </c>
      <c r="D69">
        <f t="shared" si="14"/>
        <v>1724.9000000000233</v>
      </c>
    </row>
    <row r="70" spans="1:4" x14ac:dyDescent="0.25">
      <c r="A70" t="s">
        <v>55</v>
      </c>
      <c r="B70">
        <f t="shared" si="12"/>
        <v>184239.79000001028</v>
      </c>
      <c r="C70">
        <f t="shared" si="13"/>
        <v>133456.33000001032</v>
      </c>
      <c r="D70">
        <f t="shared" si="14"/>
        <v>82077.349999999627</v>
      </c>
    </row>
    <row r="72" spans="1:4" x14ac:dyDescent="0.25">
      <c r="A72" s="6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INDEX($D$2:$D$52,MATCH(A74,$A$2:$A$52,0))</f>
        <v>36209.630000000005</v>
      </c>
      <c r="C74">
        <f>INDEX($I$2:$I$52,MATCH(A74,$A$2:$A$52,0))</f>
        <v>27292.159999999974</v>
      </c>
      <c r="D74">
        <f>INDEX($N$2:$N$52,MATCH($A74,$A$2:$A$52,0))</f>
        <v>9181.0800000000163</v>
      </c>
    </row>
    <row r="75" spans="1:4" x14ac:dyDescent="0.25">
      <c r="A75" t="s">
        <v>25</v>
      </c>
      <c r="B75">
        <f t="shared" ref="B75:B79" si="15">INDEX($D$2:$D$52,MATCH(A75,$A$2:$A$52,0))</f>
        <v>0</v>
      </c>
      <c r="C75">
        <f t="shared" ref="C75:C79" si="16">INDEX($I$2:$I$52,MATCH(A75,$A$2:$A$52,0))</f>
        <v>0</v>
      </c>
      <c r="D75">
        <f t="shared" ref="D75:D79" si="17">INDEX($N$2:$N$52,MATCH($A75,$A$2:$A$52,0))</f>
        <v>311228.08999999997</v>
      </c>
    </row>
    <row r="76" spans="1:4" x14ac:dyDescent="0.25">
      <c r="A76" t="s">
        <v>32</v>
      </c>
      <c r="B76">
        <f t="shared" si="15"/>
        <v>149396.10000000987</v>
      </c>
      <c r="C76">
        <f t="shared" si="16"/>
        <v>189254.06000000006</v>
      </c>
      <c r="D76">
        <f t="shared" si="17"/>
        <v>374962.91000000015</v>
      </c>
    </row>
    <row r="77" spans="1:4" x14ac:dyDescent="0.25">
      <c r="A77" t="s">
        <v>38</v>
      </c>
      <c r="B77">
        <f t="shared" si="15"/>
        <v>12230.810000000056</v>
      </c>
      <c r="C77">
        <f t="shared" si="16"/>
        <v>45485.580000000075</v>
      </c>
      <c r="D77">
        <f t="shared" si="17"/>
        <v>72.879999999888241</v>
      </c>
    </row>
    <row r="78" spans="1:4" x14ac:dyDescent="0.25">
      <c r="A78" t="s">
        <v>39</v>
      </c>
      <c r="B78">
        <f t="shared" si="15"/>
        <v>4950.4699999999721</v>
      </c>
      <c r="C78">
        <f t="shared" si="16"/>
        <v>8005.7900000010268</v>
      </c>
      <c r="D78">
        <f t="shared" si="17"/>
        <v>1724.9000000000233</v>
      </c>
    </row>
    <row r="79" spans="1:4" x14ac:dyDescent="0.25">
      <c r="A79" t="s">
        <v>55</v>
      </c>
      <c r="B79">
        <f t="shared" si="15"/>
        <v>184239.79000001028</v>
      </c>
      <c r="C79">
        <f t="shared" si="16"/>
        <v>133456.33000001032</v>
      </c>
      <c r="D79">
        <f t="shared" si="17"/>
        <v>82077.349999999627</v>
      </c>
    </row>
    <row r="81" spans="1:7" x14ac:dyDescent="0.25">
      <c r="A81" s="6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>
        <f>INDEX($B$2:$B$52,MATCH(B87,$A$2:$A$52,0))</f>
        <v>2764700</v>
      </c>
      <c r="C84">
        <f>INDEX($C$2:$C$52,MATCH($B$87,$A$2:$A$52,0))</f>
        <v>2615303.8999999901</v>
      </c>
    </row>
    <row r="85" spans="1:7" x14ac:dyDescent="0.25">
      <c r="A85" t="s">
        <v>74</v>
      </c>
      <c r="B85">
        <f>INDEX($G$2:$G$52,MATCH($B87,$A$2:$A$52,0))</f>
        <v>2861000</v>
      </c>
      <c r="C85">
        <f>INDEX($H$2:$H$52,MATCH($B$87,$A$2:$A$52,0))</f>
        <v>2671745.94</v>
      </c>
    </row>
    <row r="86" spans="1:7" x14ac:dyDescent="0.25">
      <c r="A86" t="s">
        <v>75</v>
      </c>
      <c r="B86">
        <f>INDEX($L$2:$L$52,MATCH($B$87,$A$2:$A$52,0))</f>
        <v>2910600</v>
      </c>
      <c r="C86">
        <f>INDEX($M$2:$M$52,MATCH($B$87,$A$2:$A$52,0))</f>
        <v>2535637.09</v>
      </c>
    </row>
    <row r="87" spans="1:7" x14ac:dyDescent="0.25">
      <c r="B87" t="s">
        <v>32</v>
      </c>
    </row>
    <row r="88" spans="1:7" x14ac:dyDescent="0.25">
      <c r="A88" s="6" t="s">
        <v>76</v>
      </c>
    </row>
    <row r="89" spans="1:7" x14ac:dyDescent="0.25">
      <c r="A89" t="s">
        <v>77</v>
      </c>
      <c r="B89" s="6">
        <v>1</v>
      </c>
      <c r="C89" s="6"/>
      <c r="D89" s="6">
        <v>2</v>
      </c>
      <c r="E89" s="6"/>
      <c r="F89" s="6">
        <v>3</v>
      </c>
    </row>
    <row r="90" spans="1:7" x14ac:dyDescent="0.25">
      <c r="B90" s="7" t="s">
        <v>0</v>
      </c>
      <c r="C90" s="7" t="s">
        <v>78</v>
      </c>
      <c r="D90" s="7" t="s">
        <v>0</v>
      </c>
      <c r="E90" s="7" t="s">
        <v>78</v>
      </c>
      <c r="F90" s="7" t="s">
        <v>0</v>
      </c>
      <c r="G90" s="7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6" t="s">
        <v>79</v>
      </c>
    </row>
    <row r="96" spans="1:7" x14ac:dyDescent="0.25">
      <c r="A96" t="s">
        <v>77</v>
      </c>
      <c r="B96" s="6">
        <v>1</v>
      </c>
      <c r="C96" s="6"/>
      <c r="D96" s="6">
        <v>2</v>
      </c>
      <c r="E96" s="6"/>
      <c r="F96" s="6">
        <v>3</v>
      </c>
    </row>
    <row r="97" spans="1:9" x14ac:dyDescent="0.25">
      <c r="B97" s="7" t="s">
        <v>0</v>
      </c>
      <c r="C97" s="7" t="s">
        <v>78</v>
      </c>
      <c r="D97" s="7" t="s">
        <v>0</v>
      </c>
      <c r="E97" s="7" t="s">
        <v>78</v>
      </c>
      <c r="F97" s="7" t="s">
        <v>0</v>
      </c>
      <c r="G97" s="7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F7AD7ECA-FF64-4A1A-9D73-A80578B90D2A}">
      <formula1>$A$74:$A$79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Yari McMurtry</cp:lastModifiedBy>
  <cp:revision/>
  <dcterms:created xsi:type="dcterms:W3CDTF">2020-02-26T17:00:38Z</dcterms:created>
  <dcterms:modified xsi:type="dcterms:W3CDTF">2025-09-17T02:33:33Z</dcterms:modified>
  <cp:category/>
  <cp:contentStatus/>
</cp:coreProperties>
</file>