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NSS-Data-Analytics\Data\app-trader-fantastic-five\project\"/>
    </mc:Choice>
  </mc:AlternateContent>
  <xr:revisionPtr revIDLastSave="0" documentId="13_ncr:40009_{F36A1578-CA18-4540-ACC5-3619EF67CBF3}" xr6:coauthVersionLast="47" xr6:coauthVersionMax="47" xr10:uidLastSave="{00000000-0000-0000-0000-000000000000}"/>
  <bookViews>
    <workbookView xWindow="-108" yWindow="-108" windowWidth="23256" windowHeight="12576" firstSheet="1" activeTab="2"/>
  </bookViews>
  <sheets>
    <sheet name="query-app-play-column-data_type" sheetId="1" r:id="rId1"/>
    <sheet name="matrix" sheetId="2" r:id="rId2"/>
    <sheet name="Project Overview" sheetId="3" r:id="rId3"/>
  </sheets>
  <calcPr calcId="0"/>
</workbook>
</file>

<file path=xl/calcChain.xml><?xml version="1.0" encoding="utf-8"?>
<calcChain xmlns="http://schemas.openxmlformats.org/spreadsheetml/2006/main">
  <c r="F15" i="3" l="1"/>
  <c r="D15" i="3"/>
  <c r="F7" i="3"/>
  <c r="D7" i="3"/>
  <c r="E20" i="3"/>
  <c r="F20" i="3"/>
  <c r="J15" i="3"/>
  <c r="L21" i="3"/>
  <c r="L22" i="3"/>
  <c r="L23" i="3"/>
  <c r="L24" i="3"/>
  <c r="L25" i="3"/>
  <c r="L26" i="3"/>
  <c r="L27" i="3"/>
  <c r="L28" i="3"/>
  <c r="L29" i="3"/>
  <c r="L30" i="3"/>
  <c r="L20" i="3"/>
  <c r="K21" i="3"/>
  <c r="K22" i="3"/>
  <c r="K23" i="3"/>
  <c r="K24" i="3"/>
  <c r="K25" i="3"/>
  <c r="K26" i="3"/>
  <c r="K27" i="3"/>
  <c r="K28" i="3"/>
  <c r="K29" i="3"/>
  <c r="K30" i="3"/>
  <c r="K20" i="3"/>
  <c r="J21" i="3"/>
  <c r="J22" i="3"/>
  <c r="J23" i="3"/>
  <c r="J24" i="3"/>
  <c r="J25" i="3"/>
  <c r="J26" i="3"/>
  <c r="J27" i="3"/>
  <c r="J28" i="3"/>
  <c r="J29" i="3"/>
  <c r="J30" i="3"/>
  <c r="J20" i="3"/>
  <c r="I21" i="3"/>
  <c r="I22" i="3"/>
  <c r="I23" i="3"/>
  <c r="I24" i="3"/>
  <c r="I25" i="3"/>
  <c r="I26" i="3"/>
  <c r="I27" i="3"/>
  <c r="I28" i="3"/>
  <c r="I29" i="3"/>
  <c r="I30" i="3"/>
  <c r="I20" i="3"/>
  <c r="H21" i="3"/>
  <c r="H22" i="3"/>
  <c r="H23" i="3"/>
  <c r="H24" i="3"/>
  <c r="H25" i="3"/>
  <c r="H26" i="3"/>
  <c r="H27" i="3"/>
  <c r="H28" i="3"/>
  <c r="H29" i="3"/>
  <c r="H30" i="3"/>
  <c r="H20" i="3"/>
  <c r="G21" i="3"/>
  <c r="G22" i="3"/>
  <c r="G23" i="3"/>
  <c r="G24" i="3"/>
  <c r="G25" i="3"/>
  <c r="G26" i="3"/>
  <c r="G27" i="3"/>
  <c r="G28" i="3"/>
  <c r="G29" i="3"/>
  <c r="G30" i="3"/>
  <c r="G20" i="3"/>
  <c r="F21" i="3"/>
  <c r="F22" i="3"/>
  <c r="F23" i="3"/>
  <c r="F24" i="3"/>
  <c r="F25" i="3"/>
  <c r="F26" i="3"/>
  <c r="F27" i="3"/>
  <c r="F28" i="3"/>
  <c r="F29" i="3"/>
  <c r="F30" i="3"/>
  <c r="E21" i="3"/>
  <c r="E22" i="3"/>
  <c r="E23" i="3"/>
  <c r="E24" i="3"/>
  <c r="E25" i="3"/>
  <c r="E26" i="3"/>
  <c r="E27" i="3"/>
  <c r="E28" i="3"/>
  <c r="E29" i="3"/>
  <c r="E30" i="3"/>
  <c r="R8" i="3"/>
  <c r="T8" i="3" s="1"/>
  <c r="R9" i="3"/>
  <c r="R10" i="3"/>
  <c r="R11" i="3"/>
  <c r="R12" i="3"/>
  <c r="R7" i="3"/>
  <c r="P7" i="3"/>
  <c r="N10" i="3"/>
  <c r="N11" i="3"/>
  <c r="N12" i="3"/>
  <c r="N9" i="3"/>
  <c r="T10" i="3" l="1"/>
  <c r="T9" i="3"/>
  <c r="T12" i="3"/>
  <c r="T11" i="3"/>
  <c r="T7" i="3"/>
</calcChain>
</file>

<file path=xl/sharedStrings.xml><?xml version="1.0" encoding="utf-8"?>
<sst xmlns="http://schemas.openxmlformats.org/spreadsheetml/2006/main" count="136" uniqueCount="55">
  <si>
    <t>table_name</t>
  </si>
  <si>
    <t>column_name</t>
  </si>
  <si>
    <t>data_type</t>
  </si>
  <si>
    <t>app-store</t>
  </si>
  <si>
    <t>price</t>
  </si>
  <si>
    <t>numeric</t>
  </si>
  <si>
    <t>size_bytes</t>
  </si>
  <si>
    <t>text</t>
  </si>
  <si>
    <t>review_count</t>
  </si>
  <si>
    <t>rating</t>
  </si>
  <si>
    <t>currency</t>
  </si>
  <si>
    <t>primary_genre</t>
  </si>
  <si>
    <t>name</t>
  </si>
  <si>
    <t>content_rating</t>
  </si>
  <si>
    <t>play_store</t>
  </si>
  <si>
    <t>install_count</t>
  </si>
  <si>
    <t>genres</t>
  </si>
  <si>
    <t>category</t>
  </si>
  <si>
    <t>type</t>
  </si>
  <si>
    <t>integer</t>
  </si>
  <si>
    <t>size</t>
  </si>
  <si>
    <t>app store</t>
  </si>
  <si>
    <t>play store</t>
  </si>
  <si>
    <t>intall_count</t>
  </si>
  <si>
    <t>data types</t>
  </si>
  <si>
    <t>APP DATA</t>
  </si>
  <si>
    <t>Apptrader</t>
  </si>
  <si>
    <t>a. App Trader purchases apps for $10,000 X Price. (or $10,000 for 0-$0.99)</t>
  </si>
  <si>
    <t>Cost</t>
  </si>
  <si>
    <t>Earnings</t>
  </si>
  <si>
    <t>b. Apps earn an average of $5,000/mo for in-app advertising and in-app purchases</t>
  </si>
  <si>
    <t>c. App Trader will spend an average of $1,000/mo. to market an app ($500/mo per store if owned in both stores)</t>
  </si>
  <si>
    <t>Lifespan</t>
  </si>
  <si>
    <t>0 stars</t>
  </si>
  <si>
    <t>.5 stars</t>
  </si>
  <si>
    <t>1 stars</t>
  </si>
  <si>
    <t>1.5 stars</t>
  </si>
  <si>
    <t>2 stars</t>
  </si>
  <si>
    <t>3 stars</t>
  </si>
  <si>
    <t>2.5 stars</t>
  </si>
  <si>
    <t>3.5 stars</t>
  </si>
  <si>
    <t>4 stars</t>
  </si>
  <si>
    <t>4.5 stars</t>
  </si>
  <si>
    <t>5 stars</t>
  </si>
  <si>
    <t>year</t>
  </si>
  <si>
    <t>profit</t>
  </si>
  <si>
    <t>app price</t>
  </si>
  <si>
    <t>purchase price</t>
  </si>
  <si>
    <t>marketing</t>
  </si>
  <si>
    <t>earnings</t>
  </si>
  <si>
    <t>lifespan</t>
  </si>
  <si>
    <t>PROFIT</t>
  </si>
  <si>
    <t>Cost of App</t>
  </si>
  <si>
    <t>Stars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</si>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</sst>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applyFont="1"/>
    <xf numFmtId="44" fontId="0" fillId="0" borderId="0" xfId="1" applyFont="1"/>
    <xf numFmtId="0" fontId="0" fillId="33" borderId="0" xfId="0" applyFill="1"/>
    <xf numFmtId="0" fontId="16" fillId="0" borderId="0" xfId="0" applyFont="1" applyAlignment="1">
      <alignment horizontal="center"/>
    </xf>
    <xf numFmtId="44" fontId="16" fillId="0" borderId="0" xfId="1" applyFont="1"/>
    <xf numFmtId="0" fontId="16" fillId="0" borderId="0" xfId="0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'Project Overview'!$C$19:$D$30</c:f>
              <c:multiLvlStrCache>
                <c:ptCount val="12"/>
                <c:lvl>
                  <c:pt idx="1">
                    <c:v>year</c:v>
                  </c:pt>
                  <c:pt idx="2">
                    <c:v>year</c:v>
                  </c:pt>
                  <c:pt idx="3">
                    <c:v>year</c:v>
                  </c:pt>
                  <c:pt idx="4">
                    <c:v>year</c:v>
                  </c:pt>
                  <c:pt idx="5">
                    <c:v>year</c:v>
                  </c:pt>
                  <c:pt idx="6">
                    <c:v>year</c:v>
                  </c:pt>
                  <c:pt idx="7">
                    <c:v>year</c:v>
                  </c:pt>
                  <c:pt idx="8">
                    <c:v>year</c:v>
                  </c:pt>
                  <c:pt idx="9">
                    <c:v>year</c:v>
                  </c:pt>
                  <c:pt idx="10">
                    <c:v>year</c:v>
                  </c:pt>
                  <c:pt idx="11">
                    <c:v>year</c:v>
                  </c:pt>
                </c:lvl>
                <c:lvl>
                  <c:pt idx="0">
                    <c:v>Lifespan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:lvl>
              </c:multiLvlStrCache>
            </c:multiLvlStrRef>
          </c:cat>
          <c:val>
            <c:numRef>
              <c:f>'Project Overview'!$E$19:$E$30</c:f>
              <c:numCache>
                <c:formatCode>General</c:formatCode>
                <c:ptCount val="12"/>
                <c:pt idx="0">
                  <c:v>0</c:v>
                </c:pt>
                <c:pt idx="1">
                  <c:v>6000</c:v>
                </c:pt>
                <c:pt idx="2">
                  <c:v>12000</c:v>
                </c:pt>
                <c:pt idx="3">
                  <c:v>18000</c:v>
                </c:pt>
                <c:pt idx="4">
                  <c:v>24000</c:v>
                </c:pt>
                <c:pt idx="5">
                  <c:v>30000</c:v>
                </c:pt>
                <c:pt idx="6">
                  <c:v>36000</c:v>
                </c:pt>
                <c:pt idx="7">
                  <c:v>42000</c:v>
                </c:pt>
                <c:pt idx="8">
                  <c:v>48000</c:v>
                </c:pt>
                <c:pt idx="9">
                  <c:v>54000</c:v>
                </c:pt>
                <c:pt idx="10">
                  <c:v>60000</c:v>
                </c:pt>
                <c:pt idx="11">
                  <c:v>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A-4463-9F98-64E3333DB17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'Project Overview'!$C$19:$D$30</c:f>
              <c:multiLvlStrCache>
                <c:ptCount val="12"/>
                <c:lvl>
                  <c:pt idx="1">
                    <c:v>year</c:v>
                  </c:pt>
                  <c:pt idx="2">
                    <c:v>year</c:v>
                  </c:pt>
                  <c:pt idx="3">
                    <c:v>year</c:v>
                  </c:pt>
                  <c:pt idx="4">
                    <c:v>year</c:v>
                  </c:pt>
                  <c:pt idx="5">
                    <c:v>year</c:v>
                  </c:pt>
                  <c:pt idx="6">
                    <c:v>year</c:v>
                  </c:pt>
                  <c:pt idx="7">
                    <c:v>year</c:v>
                  </c:pt>
                  <c:pt idx="8">
                    <c:v>year</c:v>
                  </c:pt>
                  <c:pt idx="9">
                    <c:v>year</c:v>
                  </c:pt>
                  <c:pt idx="10">
                    <c:v>year</c:v>
                  </c:pt>
                  <c:pt idx="11">
                    <c:v>year</c:v>
                  </c:pt>
                </c:lvl>
                <c:lvl>
                  <c:pt idx="0">
                    <c:v>Lifespan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:lvl>
              </c:multiLvlStrCache>
            </c:multiLvlStrRef>
          </c:cat>
          <c:val>
            <c:numRef>
              <c:f>'Project Overview'!$F$19:$F$30</c:f>
              <c:numCache>
                <c:formatCode>General</c:formatCode>
                <c:ptCount val="12"/>
                <c:pt idx="0">
                  <c:v>0</c:v>
                </c:pt>
                <c:pt idx="1">
                  <c:v>60000</c:v>
                </c:pt>
                <c:pt idx="2">
                  <c:v>120000</c:v>
                </c:pt>
                <c:pt idx="3">
                  <c:v>180000</c:v>
                </c:pt>
                <c:pt idx="4">
                  <c:v>240000</c:v>
                </c:pt>
                <c:pt idx="5">
                  <c:v>300000</c:v>
                </c:pt>
                <c:pt idx="6">
                  <c:v>360000</c:v>
                </c:pt>
                <c:pt idx="7">
                  <c:v>420000</c:v>
                </c:pt>
                <c:pt idx="8">
                  <c:v>480000</c:v>
                </c:pt>
                <c:pt idx="9">
                  <c:v>540000</c:v>
                </c:pt>
                <c:pt idx="10">
                  <c:v>600000</c:v>
                </c:pt>
                <c:pt idx="11">
                  <c:v>660000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A-4463-9F98-64E3333DB17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'Project Overview'!$C$19:$D$30</c:f>
              <c:multiLvlStrCache>
                <c:ptCount val="12"/>
                <c:lvl>
                  <c:pt idx="1">
                    <c:v>year</c:v>
                  </c:pt>
                  <c:pt idx="2">
                    <c:v>year</c:v>
                  </c:pt>
                  <c:pt idx="3">
                    <c:v>year</c:v>
                  </c:pt>
                  <c:pt idx="4">
                    <c:v>year</c:v>
                  </c:pt>
                  <c:pt idx="5">
                    <c:v>year</c:v>
                  </c:pt>
                  <c:pt idx="6">
                    <c:v>year</c:v>
                  </c:pt>
                  <c:pt idx="7">
                    <c:v>year</c:v>
                  </c:pt>
                  <c:pt idx="8">
                    <c:v>year</c:v>
                  </c:pt>
                  <c:pt idx="9">
                    <c:v>year</c:v>
                  </c:pt>
                  <c:pt idx="10">
                    <c:v>year</c:v>
                  </c:pt>
                  <c:pt idx="11">
                    <c:v>year</c:v>
                  </c:pt>
                </c:lvl>
                <c:lvl>
                  <c:pt idx="0">
                    <c:v>Lifespan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:lvl>
              </c:multiLvlStrCache>
            </c:multiLvlStrRef>
          </c:cat>
          <c:val>
            <c:numRef>
              <c:f>'Project Overview'!$G$19:$G$30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44000</c:v>
                </c:pt>
                <c:pt idx="2">
                  <c:v>98000</c:v>
                </c:pt>
                <c:pt idx="3">
                  <c:v>152000</c:v>
                </c:pt>
                <c:pt idx="4">
                  <c:v>206000</c:v>
                </c:pt>
                <c:pt idx="5">
                  <c:v>260000</c:v>
                </c:pt>
                <c:pt idx="6">
                  <c:v>314000</c:v>
                </c:pt>
                <c:pt idx="7">
                  <c:v>368000</c:v>
                </c:pt>
                <c:pt idx="8">
                  <c:v>422000</c:v>
                </c:pt>
                <c:pt idx="9">
                  <c:v>476000</c:v>
                </c:pt>
                <c:pt idx="10">
                  <c:v>530000</c:v>
                </c:pt>
                <c:pt idx="11">
                  <c:v>584000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A-4463-9F98-64E3333DB17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'Project Overview'!$C$19:$D$30</c:f>
              <c:multiLvlStrCache>
                <c:ptCount val="12"/>
                <c:lvl>
                  <c:pt idx="1">
                    <c:v>year</c:v>
                  </c:pt>
                  <c:pt idx="2">
                    <c:v>year</c:v>
                  </c:pt>
                  <c:pt idx="3">
                    <c:v>year</c:v>
                  </c:pt>
                  <c:pt idx="4">
                    <c:v>year</c:v>
                  </c:pt>
                  <c:pt idx="5">
                    <c:v>year</c:v>
                  </c:pt>
                  <c:pt idx="6">
                    <c:v>year</c:v>
                  </c:pt>
                  <c:pt idx="7">
                    <c:v>year</c:v>
                  </c:pt>
                  <c:pt idx="8">
                    <c:v>year</c:v>
                  </c:pt>
                  <c:pt idx="9">
                    <c:v>year</c:v>
                  </c:pt>
                  <c:pt idx="10">
                    <c:v>year</c:v>
                  </c:pt>
                  <c:pt idx="11">
                    <c:v>year</c:v>
                  </c:pt>
                </c:lvl>
                <c:lvl>
                  <c:pt idx="0">
                    <c:v>Lifespan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:lvl>
              </c:multiLvlStrCache>
            </c:multiLvlStrRef>
          </c:cat>
          <c:val>
            <c:numRef>
              <c:f>'Project Overview'!$H$19:$H$30</c:f>
              <c:numCache>
                <c:formatCode>_("$"* #,##0.00_);_("$"* \(#,##0.00\);_("$"* "-"??_);_(@_)</c:formatCode>
                <c:ptCount val="12"/>
                <c:pt idx="0">
                  <c:v>0.99</c:v>
                </c:pt>
                <c:pt idx="1">
                  <c:v>44000</c:v>
                </c:pt>
                <c:pt idx="2">
                  <c:v>98000</c:v>
                </c:pt>
                <c:pt idx="3">
                  <c:v>152000</c:v>
                </c:pt>
                <c:pt idx="4">
                  <c:v>206000</c:v>
                </c:pt>
                <c:pt idx="5">
                  <c:v>260000</c:v>
                </c:pt>
                <c:pt idx="6">
                  <c:v>314000</c:v>
                </c:pt>
                <c:pt idx="7">
                  <c:v>368000</c:v>
                </c:pt>
                <c:pt idx="8">
                  <c:v>422000</c:v>
                </c:pt>
                <c:pt idx="9">
                  <c:v>476000</c:v>
                </c:pt>
                <c:pt idx="10">
                  <c:v>530000</c:v>
                </c:pt>
                <c:pt idx="11">
                  <c:v>584000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A-4463-9F98-64E3333DB17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'Project Overview'!$C$19:$D$30</c:f>
              <c:multiLvlStrCache>
                <c:ptCount val="12"/>
                <c:lvl>
                  <c:pt idx="1">
                    <c:v>year</c:v>
                  </c:pt>
                  <c:pt idx="2">
                    <c:v>year</c:v>
                  </c:pt>
                  <c:pt idx="3">
                    <c:v>year</c:v>
                  </c:pt>
                  <c:pt idx="4">
                    <c:v>year</c:v>
                  </c:pt>
                  <c:pt idx="5">
                    <c:v>year</c:v>
                  </c:pt>
                  <c:pt idx="6">
                    <c:v>year</c:v>
                  </c:pt>
                  <c:pt idx="7">
                    <c:v>year</c:v>
                  </c:pt>
                  <c:pt idx="8">
                    <c:v>year</c:v>
                  </c:pt>
                  <c:pt idx="9">
                    <c:v>year</c:v>
                  </c:pt>
                  <c:pt idx="10">
                    <c:v>year</c:v>
                  </c:pt>
                  <c:pt idx="11">
                    <c:v>year</c:v>
                  </c:pt>
                </c:lvl>
                <c:lvl>
                  <c:pt idx="0">
                    <c:v>Lifespan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:lvl>
              </c:multiLvlStrCache>
            </c:multiLvlStrRef>
          </c:cat>
          <c:val>
            <c:numRef>
              <c:f>'Project Overview'!$I$19:$I$30</c:f>
              <c:numCache>
                <c:formatCode>_("$"* #,##0.00_);_("$"* \(#,##0.00\);_("$"* "-"??_);_(@_)</c:formatCode>
                <c:ptCount val="12"/>
                <c:pt idx="0">
                  <c:v>1.99</c:v>
                </c:pt>
                <c:pt idx="1">
                  <c:v>34100</c:v>
                </c:pt>
                <c:pt idx="2">
                  <c:v>88100</c:v>
                </c:pt>
                <c:pt idx="3">
                  <c:v>142100</c:v>
                </c:pt>
                <c:pt idx="4">
                  <c:v>196100</c:v>
                </c:pt>
                <c:pt idx="5">
                  <c:v>250100</c:v>
                </c:pt>
                <c:pt idx="6">
                  <c:v>304100</c:v>
                </c:pt>
                <c:pt idx="7">
                  <c:v>358100</c:v>
                </c:pt>
                <c:pt idx="8">
                  <c:v>412100</c:v>
                </c:pt>
                <c:pt idx="9">
                  <c:v>466100</c:v>
                </c:pt>
                <c:pt idx="10">
                  <c:v>520100</c:v>
                </c:pt>
                <c:pt idx="11">
                  <c:v>574100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1A-4463-9F98-64E3333DB17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'Project Overview'!$C$19:$D$30</c:f>
              <c:multiLvlStrCache>
                <c:ptCount val="12"/>
                <c:lvl>
                  <c:pt idx="1">
                    <c:v>year</c:v>
                  </c:pt>
                  <c:pt idx="2">
                    <c:v>year</c:v>
                  </c:pt>
                  <c:pt idx="3">
                    <c:v>year</c:v>
                  </c:pt>
                  <c:pt idx="4">
                    <c:v>year</c:v>
                  </c:pt>
                  <c:pt idx="5">
                    <c:v>year</c:v>
                  </c:pt>
                  <c:pt idx="6">
                    <c:v>year</c:v>
                  </c:pt>
                  <c:pt idx="7">
                    <c:v>year</c:v>
                  </c:pt>
                  <c:pt idx="8">
                    <c:v>year</c:v>
                  </c:pt>
                  <c:pt idx="9">
                    <c:v>year</c:v>
                  </c:pt>
                  <c:pt idx="10">
                    <c:v>year</c:v>
                  </c:pt>
                  <c:pt idx="11">
                    <c:v>year</c:v>
                  </c:pt>
                </c:lvl>
                <c:lvl>
                  <c:pt idx="0">
                    <c:v>Lifespan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:lvl>
              </c:multiLvlStrCache>
            </c:multiLvlStrRef>
          </c:cat>
          <c:val>
            <c:numRef>
              <c:f>'Project Overview'!$J$19:$J$30</c:f>
              <c:numCache>
                <c:formatCode>_("$"* #,##0.00_);_("$"* \(#,##0.00\);_("$"* "-"??_);_(@_)</c:formatCode>
                <c:ptCount val="12"/>
                <c:pt idx="0">
                  <c:v>2.99</c:v>
                </c:pt>
                <c:pt idx="1">
                  <c:v>24100</c:v>
                </c:pt>
                <c:pt idx="2">
                  <c:v>78100</c:v>
                </c:pt>
                <c:pt idx="3">
                  <c:v>132100</c:v>
                </c:pt>
                <c:pt idx="4">
                  <c:v>186100</c:v>
                </c:pt>
                <c:pt idx="5">
                  <c:v>240100</c:v>
                </c:pt>
                <c:pt idx="6">
                  <c:v>294100</c:v>
                </c:pt>
                <c:pt idx="7">
                  <c:v>348100</c:v>
                </c:pt>
                <c:pt idx="8">
                  <c:v>402100</c:v>
                </c:pt>
                <c:pt idx="9">
                  <c:v>456100</c:v>
                </c:pt>
                <c:pt idx="10">
                  <c:v>510100</c:v>
                </c:pt>
                <c:pt idx="11">
                  <c:v>564100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1A-4463-9F98-64E3333DB17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'Project Overview'!$C$19:$D$30</c:f>
              <c:multiLvlStrCache>
                <c:ptCount val="12"/>
                <c:lvl>
                  <c:pt idx="1">
                    <c:v>year</c:v>
                  </c:pt>
                  <c:pt idx="2">
                    <c:v>year</c:v>
                  </c:pt>
                  <c:pt idx="3">
                    <c:v>year</c:v>
                  </c:pt>
                  <c:pt idx="4">
                    <c:v>year</c:v>
                  </c:pt>
                  <c:pt idx="5">
                    <c:v>year</c:v>
                  </c:pt>
                  <c:pt idx="6">
                    <c:v>year</c:v>
                  </c:pt>
                  <c:pt idx="7">
                    <c:v>year</c:v>
                  </c:pt>
                  <c:pt idx="8">
                    <c:v>year</c:v>
                  </c:pt>
                  <c:pt idx="9">
                    <c:v>year</c:v>
                  </c:pt>
                  <c:pt idx="10">
                    <c:v>year</c:v>
                  </c:pt>
                  <c:pt idx="11">
                    <c:v>year</c:v>
                  </c:pt>
                </c:lvl>
                <c:lvl>
                  <c:pt idx="0">
                    <c:v>Lifespan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:lvl>
              </c:multiLvlStrCache>
            </c:multiLvlStrRef>
          </c:cat>
          <c:val>
            <c:numRef>
              <c:f>'Project Overview'!$K$19:$K$30</c:f>
              <c:numCache>
                <c:formatCode>_("$"* #,##0.00_);_("$"* \(#,##0.00\);_("$"* "-"??_);_(@_)</c:formatCode>
                <c:ptCount val="12"/>
                <c:pt idx="0">
                  <c:v>3.99</c:v>
                </c:pt>
                <c:pt idx="1">
                  <c:v>14100</c:v>
                </c:pt>
                <c:pt idx="2">
                  <c:v>68100</c:v>
                </c:pt>
                <c:pt idx="3">
                  <c:v>122100</c:v>
                </c:pt>
                <c:pt idx="4">
                  <c:v>176100</c:v>
                </c:pt>
                <c:pt idx="5">
                  <c:v>230100</c:v>
                </c:pt>
                <c:pt idx="6">
                  <c:v>284100</c:v>
                </c:pt>
                <c:pt idx="7">
                  <c:v>338100</c:v>
                </c:pt>
                <c:pt idx="8">
                  <c:v>392100</c:v>
                </c:pt>
                <c:pt idx="9">
                  <c:v>446100</c:v>
                </c:pt>
                <c:pt idx="10">
                  <c:v>500100</c:v>
                </c:pt>
                <c:pt idx="11">
                  <c:v>554100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1A-4463-9F98-64E3333DB17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'Project Overview'!$C$19:$D$30</c:f>
              <c:multiLvlStrCache>
                <c:ptCount val="12"/>
                <c:lvl>
                  <c:pt idx="1">
                    <c:v>year</c:v>
                  </c:pt>
                  <c:pt idx="2">
                    <c:v>year</c:v>
                  </c:pt>
                  <c:pt idx="3">
                    <c:v>year</c:v>
                  </c:pt>
                  <c:pt idx="4">
                    <c:v>year</c:v>
                  </c:pt>
                  <c:pt idx="5">
                    <c:v>year</c:v>
                  </c:pt>
                  <c:pt idx="6">
                    <c:v>year</c:v>
                  </c:pt>
                  <c:pt idx="7">
                    <c:v>year</c:v>
                  </c:pt>
                  <c:pt idx="8">
                    <c:v>year</c:v>
                  </c:pt>
                  <c:pt idx="9">
                    <c:v>year</c:v>
                  </c:pt>
                  <c:pt idx="10">
                    <c:v>year</c:v>
                  </c:pt>
                  <c:pt idx="11">
                    <c:v>year</c:v>
                  </c:pt>
                </c:lvl>
                <c:lvl>
                  <c:pt idx="0">
                    <c:v>Lifespan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:lvl>
              </c:multiLvlStrCache>
            </c:multiLvlStrRef>
          </c:cat>
          <c:val>
            <c:numRef>
              <c:f>'Project Overview'!$L$19:$L$30</c:f>
              <c:numCache>
                <c:formatCode>_("$"* #,##0.00_);_("$"* \(#,##0.00\);_("$"* "-"??_);_(@_)</c:formatCode>
                <c:ptCount val="12"/>
                <c:pt idx="0">
                  <c:v>4.99</c:v>
                </c:pt>
                <c:pt idx="1">
                  <c:v>4100</c:v>
                </c:pt>
                <c:pt idx="2">
                  <c:v>58100</c:v>
                </c:pt>
                <c:pt idx="3">
                  <c:v>112100</c:v>
                </c:pt>
                <c:pt idx="4">
                  <c:v>166100</c:v>
                </c:pt>
                <c:pt idx="5">
                  <c:v>220100</c:v>
                </c:pt>
                <c:pt idx="6">
                  <c:v>274100</c:v>
                </c:pt>
                <c:pt idx="7">
                  <c:v>328100</c:v>
                </c:pt>
                <c:pt idx="8">
                  <c:v>382100</c:v>
                </c:pt>
                <c:pt idx="9">
                  <c:v>436100</c:v>
                </c:pt>
                <c:pt idx="10">
                  <c:v>490100</c:v>
                </c:pt>
                <c:pt idx="11">
                  <c:v>544100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1A-4463-9F98-64E3333DB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982623"/>
        <c:axId val="621985119"/>
      </c:barChart>
      <c:catAx>
        <c:axId val="62198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85119"/>
        <c:crosses val="autoZero"/>
        <c:auto val="1"/>
        <c:lblAlgn val="ctr"/>
        <c:lblOffset val="100"/>
        <c:noMultiLvlLbl val="0"/>
      </c:catAx>
      <c:valAx>
        <c:axId val="62198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8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</xdr:row>
      <xdr:rowOff>15240</xdr:rowOff>
    </xdr:from>
    <xdr:to>
      <xdr:col>17</xdr:col>
      <xdr:colOff>510540</xdr:colOff>
      <xdr:row>16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F0E421-C2EF-4C40-B7E0-EF193D51C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G17" sqref="G17"/>
    </sheetView>
  </sheetViews>
  <sheetFormatPr defaultRowHeight="14.4" x14ac:dyDescent="0.3"/>
  <cols>
    <col min="1" max="1" width="10.6640625" bestFit="1" customWidth="1"/>
    <col min="2" max="2" width="13.109375" bestFit="1" customWidth="1"/>
    <col min="3" max="3" width="9.21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3</v>
      </c>
      <c r="B3" t="s">
        <v>6</v>
      </c>
      <c r="C3" t="s">
        <v>7</v>
      </c>
    </row>
    <row r="4" spans="1:3" x14ac:dyDescent="0.3">
      <c r="A4" t="s">
        <v>3</v>
      </c>
      <c r="B4" t="s">
        <v>8</v>
      </c>
      <c r="C4" t="s">
        <v>7</v>
      </c>
    </row>
    <row r="5" spans="1:3" x14ac:dyDescent="0.3">
      <c r="A5" t="s">
        <v>3</v>
      </c>
      <c r="B5" t="s">
        <v>9</v>
      </c>
      <c r="C5" t="s">
        <v>5</v>
      </c>
    </row>
    <row r="6" spans="1:3" x14ac:dyDescent="0.3">
      <c r="A6" t="s">
        <v>3</v>
      </c>
      <c r="B6" t="s">
        <v>10</v>
      </c>
      <c r="C6" t="s">
        <v>7</v>
      </c>
    </row>
    <row r="7" spans="1:3" x14ac:dyDescent="0.3">
      <c r="A7" t="s">
        <v>3</v>
      </c>
      <c r="B7" t="s">
        <v>11</v>
      </c>
      <c r="C7" t="s">
        <v>7</v>
      </c>
    </row>
    <row r="8" spans="1:3" x14ac:dyDescent="0.3">
      <c r="A8" t="s">
        <v>3</v>
      </c>
      <c r="B8" t="s">
        <v>12</v>
      </c>
      <c r="C8" t="s">
        <v>7</v>
      </c>
    </row>
    <row r="9" spans="1:3" x14ac:dyDescent="0.3">
      <c r="A9" t="s">
        <v>3</v>
      </c>
      <c r="B9" t="s">
        <v>13</v>
      </c>
      <c r="C9" t="s">
        <v>7</v>
      </c>
    </row>
    <row r="10" spans="1:3" x14ac:dyDescent="0.3">
      <c r="A10" t="s">
        <v>14</v>
      </c>
      <c r="B10" t="s">
        <v>9</v>
      </c>
      <c r="C10" t="s">
        <v>5</v>
      </c>
    </row>
    <row r="11" spans="1:3" x14ac:dyDescent="0.3">
      <c r="A11" t="s">
        <v>14</v>
      </c>
      <c r="B11" t="s">
        <v>15</v>
      </c>
      <c r="C11" t="s">
        <v>7</v>
      </c>
    </row>
    <row r="12" spans="1:3" x14ac:dyDescent="0.3">
      <c r="A12" t="s">
        <v>14</v>
      </c>
      <c r="B12" t="s">
        <v>16</v>
      </c>
      <c r="C12" t="s">
        <v>7</v>
      </c>
    </row>
    <row r="13" spans="1:3" x14ac:dyDescent="0.3">
      <c r="A13" t="s">
        <v>14</v>
      </c>
      <c r="B13" t="s">
        <v>17</v>
      </c>
      <c r="C13" t="s">
        <v>7</v>
      </c>
    </row>
    <row r="14" spans="1:3" x14ac:dyDescent="0.3">
      <c r="A14" t="s">
        <v>14</v>
      </c>
      <c r="B14" t="s">
        <v>12</v>
      </c>
      <c r="C14" t="s">
        <v>7</v>
      </c>
    </row>
    <row r="15" spans="1:3" x14ac:dyDescent="0.3">
      <c r="A15" t="s">
        <v>14</v>
      </c>
      <c r="B15" t="s">
        <v>13</v>
      </c>
      <c r="C15" t="s">
        <v>7</v>
      </c>
    </row>
    <row r="16" spans="1:3" x14ac:dyDescent="0.3">
      <c r="A16" t="s">
        <v>14</v>
      </c>
      <c r="B16" t="s">
        <v>18</v>
      </c>
      <c r="C16" t="s">
        <v>7</v>
      </c>
    </row>
    <row r="17" spans="1:3" x14ac:dyDescent="0.3">
      <c r="A17" t="s">
        <v>14</v>
      </c>
      <c r="B17" t="s">
        <v>4</v>
      </c>
      <c r="C17" t="s">
        <v>7</v>
      </c>
    </row>
    <row r="18" spans="1:3" x14ac:dyDescent="0.3">
      <c r="A18" t="s">
        <v>14</v>
      </c>
      <c r="B18" t="s">
        <v>8</v>
      </c>
      <c r="C18" t="s">
        <v>19</v>
      </c>
    </row>
    <row r="19" spans="1:3" x14ac:dyDescent="0.3">
      <c r="A19" t="s">
        <v>14</v>
      </c>
      <c r="B19" t="s">
        <v>20</v>
      </c>
      <c r="C19" t="s">
        <v>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6" sqref="C16"/>
    </sheetView>
  </sheetViews>
  <sheetFormatPr defaultRowHeight="14.4" x14ac:dyDescent="0.3"/>
  <cols>
    <col min="1" max="1" width="13.109375" style="1" bestFit="1" customWidth="1"/>
  </cols>
  <sheetData>
    <row r="1" spans="1:3" s="1" customFormat="1" x14ac:dyDescent="0.3">
      <c r="A1" s="1" t="s">
        <v>24</v>
      </c>
      <c r="B1" s="1" t="s">
        <v>21</v>
      </c>
      <c r="C1" s="1" t="s">
        <v>22</v>
      </c>
    </row>
    <row r="2" spans="1:3" s="1" customFormat="1" x14ac:dyDescent="0.3">
      <c r="A2" s="1" t="s">
        <v>4</v>
      </c>
      <c r="B2" s="2" t="s">
        <v>5</v>
      </c>
      <c r="C2" s="2"/>
    </row>
    <row r="3" spans="1:3" x14ac:dyDescent="0.3">
      <c r="A3" s="1" t="s">
        <v>6</v>
      </c>
      <c r="B3" s="2" t="s">
        <v>7</v>
      </c>
      <c r="C3" s="2"/>
    </row>
    <row r="4" spans="1:3" x14ac:dyDescent="0.3">
      <c r="A4" s="1" t="s">
        <v>8</v>
      </c>
      <c r="B4" s="2" t="s">
        <v>7</v>
      </c>
      <c r="C4" s="2" t="s">
        <v>19</v>
      </c>
    </row>
    <row r="5" spans="1:3" x14ac:dyDescent="0.3">
      <c r="A5" s="1" t="s">
        <v>9</v>
      </c>
      <c r="B5" s="2" t="s">
        <v>5</v>
      </c>
      <c r="C5" s="2" t="s">
        <v>5</v>
      </c>
    </row>
    <row r="6" spans="1:3" x14ac:dyDescent="0.3">
      <c r="A6" s="1" t="s">
        <v>10</v>
      </c>
      <c r="B6" s="2" t="s">
        <v>7</v>
      </c>
      <c r="C6" s="2"/>
    </row>
    <row r="7" spans="1:3" x14ac:dyDescent="0.3">
      <c r="A7" s="1" t="s">
        <v>11</v>
      </c>
      <c r="B7" s="2" t="s">
        <v>7</v>
      </c>
      <c r="C7" s="2"/>
    </row>
    <row r="8" spans="1:3" x14ac:dyDescent="0.3">
      <c r="A8" s="1" t="s">
        <v>12</v>
      </c>
      <c r="B8" s="2" t="s">
        <v>7</v>
      </c>
      <c r="C8" t="s">
        <v>7</v>
      </c>
    </row>
    <row r="9" spans="1:3" x14ac:dyDescent="0.3">
      <c r="A9" s="1" t="s">
        <v>13</v>
      </c>
      <c r="B9" s="2" t="s">
        <v>7</v>
      </c>
      <c r="C9" t="s">
        <v>7</v>
      </c>
    </row>
    <row r="10" spans="1:3" x14ac:dyDescent="0.3">
      <c r="A10" s="1" t="s">
        <v>23</v>
      </c>
      <c r="C10" t="s">
        <v>7</v>
      </c>
    </row>
    <row r="11" spans="1:3" x14ac:dyDescent="0.3">
      <c r="A11" s="1" t="s">
        <v>16</v>
      </c>
      <c r="C11" t="s">
        <v>7</v>
      </c>
    </row>
    <row r="12" spans="1:3" x14ac:dyDescent="0.3">
      <c r="A12" s="1" t="s">
        <v>17</v>
      </c>
      <c r="C12" t="s">
        <v>7</v>
      </c>
    </row>
    <row r="13" spans="1:3" x14ac:dyDescent="0.3">
      <c r="A13" s="1" t="s">
        <v>18</v>
      </c>
      <c r="C13" t="s">
        <v>7</v>
      </c>
    </row>
    <row r="14" spans="1:3" x14ac:dyDescent="0.3">
      <c r="A14" s="1" t="s">
        <v>4</v>
      </c>
      <c r="C14" t="s">
        <v>7</v>
      </c>
    </row>
    <row r="15" spans="1:3" x14ac:dyDescent="0.3">
      <c r="A15" s="1" t="s">
        <v>20</v>
      </c>
      <c r="C15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C8" sqref="C8"/>
    </sheetView>
  </sheetViews>
  <sheetFormatPr defaultRowHeight="14.4" x14ac:dyDescent="0.3"/>
  <cols>
    <col min="4" max="4" width="7.44140625" customWidth="1"/>
    <col min="5" max="5" width="9.5546875" bestFit="1" customWidth="1"/>
    <col min="6" max="6" width="8.88671875" customWidth="1"/>
    <col min="7" max="7" width="13.6640625" bestFit="1" customWidth="1"/>
    <col min="8" max="12" width="12.109375" bestFit="1" customWidth="1"/>
    <col min="14" max="14" width="12.77734375" bestFit="1" customWidth="1"/>
    <col min="15" max="15" width="12.77734375" customWidth="1"/>
    <col min="16" max="16" width="12.109375" style="4" bestFit="1" customWidth="1"/>
  </cols>
  <sheetData>
    <row r="1" spans="1:20" x14ac:dyDescent="0.3">
      <c r="A1" t="s">
        <v>25</v>
      </c>
      <c r="B1" t="s">
        <v>26</v>
      </c>
    </row>
    <row r="2" spans="1:20" x14ac:dyDescent="0.3">
      <c r="A2" t="s">
        <v>28</v>
      </c>
    </row>
    <row r="3" spans="1:20" x14ac:dyDescent="0.3">
      <c r="A3" t="s">
        <v>27</v>
      </c>
    </row>
    <row r="4" spans="1:20" x14ac:dyDescent="0.3">
      <c r="A4" t="s">
        <v>31</v>
      </c>
    </row>
    <row r="5" spans="1:20" x14ac:dyDescent="0.3">
      <c r="C5">
        <v>0.99</v>
      </c>
      <c r="F5">
        <v>1</v>
      </c>
    </row>
    <row r="6" spans="1:20" x14ac:dyDescent="0.3">
      <c r="C6" t="s">
        <v>38</v>
      </c>
      <c r="M6" t="s">
        <v>46</v>
      </c>
      <c r="N6" t="s">
        <v>47</v>
      </c>
      <c r="O6" t="s">
        <v>50</v>
      </c>
      <c r="P6" s="4" t="s">
        <v>48</v>
      </c>
      <c r="R6" t="s">
        <v>49</v>
      </c>
      <c r="T6" t="s">
        <v>45</v>
      </c>
    </row>
    <row r="7" spans="1:20" x14ac:dyDescent="0.3">
      <c r="C7" t="s">
        <v>50</v>
      </c>
      <c r="D7">
        <f>(2+4)/2*2+1</f>
        <v>7</v>
      </c>
      <c r="F7">
        <f>(2+4)/2*2+1</f>
        <v>7</v>
      </c>
      <c r="M7">
        <v>0</v>
      </c>
      <c r="N7">
        <v>10000</v>
      </c>
      <c r="O7">
        <v>1</v>
      </c>
      <c r="P7" s="4">
        <f>O7*12*500</f>
        <v>6000</v>
      </c>
      <c r="R7">
        <f>O7*12*5000</f>
        <v>60000</v>
      </c>
      <c r="T7">
        <f>R7-N7-P7</f>
        <v>44000</v>
      </c>
    </row>
    <row r="8" spans="1:20" x14ac:dyDescent="0.3">
      <c r="M8">
        <v>0.99</v>
      </c>
      <c r="N8">
        <v>10000</v>
      </c>
      <c r="O8">
        <v>1</v>
      </c>
      <c r="P8" s="4">
        <v>12000</v>
      </c>
      <c r="R8">
        <f t="shared" ref="R8:R12" si="0">O8*12*5000</f>
        <v>60000</v>
      </c>
      <c r="T8">
        <f>R8-N8-P8</f>
        <v>38000</v>
      </c>
    </row>
    <row r="9" spans="1:20" x14ac:dyDescent="0.3">
      <c r="M9">
        <v>1.99</v>
      </c>
      <c r="N9">
        <f>M9*10000</f>
        <v>19900</v>
      </c>
      <c r="O9">
        <v>1</v>
      </c>
      <c r="P9" s="4">
        <v>12000</v>
      </c>
      <c r="R9">
        <f t="shared" si="0"/>
        <v>60000</v>
      </c>
      <c r="T9">
        <f>R9-N9-P9</f>
        <v>28100</v>
      </c>
    </row>
    <row r="10" spans="1:20" x14ac:dyDescent="0.3">
      <c r="M10">
        <v>2.99</v>
      </c>
      <c r="N10">
        <f t="shared" ref="N10:N12" si="1">M10*10000</f>
        <v>29900.000000000004</v>
      </c>
      <c r="O10">
        <v>1</v>
      </c>
      <c r="P10" s="4">
        <v>12000</v>
      </c>
      <c r="R10">
        <f t="shared" si="0"/>
        <v>60000</v>
      </c>
      <c r="T10">
        <f>R10-N10-P10</f>
        <v>18099.999999999996</v>
      </c>
    </row>
    <row r="11" spans="1:20" x14ac:dyDescent="0.3">
      <c r="M11">
        <v>3.99</v>
      </c>
      <c r="N11">
        <f t="shared" si="1"/>
        <v>39900</v>
      </c>
      <c r="O11">
        <v>1</v>
      </c>
      <c r="P11" s="4">
        <v>12000</v>
      </c>
      <c r="R11">
        <f t="shared" si="0"/>
        <v>60000</v>
      </c>
      <c r="T11">
        <f>R11-N11-P11</f>
        <v>8100</v>
      </c>
    </row>
    <row r="12" spans="1:20" x14ac:dyDescent="0.3">
      <c r="A12" t="s">
        <v>29</v>
      </c>
      <c r="M12">
        <v>4.99</v>
      </c>
      <c r="N12">
        <f t="shared" si="1"/>
        <v>49900</v>
      </c>
      <c r="O12">
        <v>1</v>
      </c>
      <c r="P12" s="4">
        <v>12000</v>
      </c>
      <c r="R12">
        <f t="shared" si="0"/>
        <v>60000</v>
      </c>
      <c r="T12">
        <f>R12-N12-P12</f>
        <v>-1900</v>
      </c>
    </row>
    <row r="13" spans="1:20" x14ac:dyDescent="0.3">
      <c r="A13" t="s">
        <v>30</v>
      </c>
    </row>
    <row r="15" spans="1:20" x14ac:dyDescent="0.3">
      <c r="C15" t="s">
        <v>54</v>
      </c>
      <c r="D15">
        <f>D7*12*5000</f>
        <v>420000</v>
      </c>
      <c r="F15">
        <f>F7*12*5000</f>
        <v>420000</v>
      </c>
      <c r="G15">
        <v>2</v>
      </c>
      <c r="H15">
        <v>4</v>
      </c>
      <c r="J15">
        <f>(G15+H15)/2*2+1</f>
        <v>7</v>
      </c>
    </row>
    <row r="17" spans="2:12" x14ac:dyDescent="0.3">
      <c r="G17" s="5" t="s">
        <v>51</v>
      </c>
      <c r="H17" s="5"/>
      <c r="I17" s="5"/>
      <c r="J17" s="5"/>
      <c r="K17" s="5"/>
      <c r="L17" s="5"/>
    </row>
    <row r="18" spans="2:12" x14ac:dyDescent="0.3">
      <c r="G18" s="5" t="s">
        <v>52</v>
      </c>
      <c r="H18" s="5"/>
      <c r="I18" s="5"/>
      <c r="J18" s="5"/>
      <c r="K18" s="5"/>
      <c r="L18" s="5"/>
    </row>
    <row r="19" spans="2:12" x14ac:dyDescent="0.3">
      <c r="B19" s="1" t="s">
        <v>53</v>
      </c>
      <c r="C19" s="1" t="s">
        <v>32</v>
      </c>
      <c r="E19" s="1" t="s">
        <v>48</v>
      </c>
      <c r="F19" s="1" t="s">
        <v>49</v>
      </c>
      <c r="G19" s="6">
        <v>0</v>
      </c>
      <c r="H19" s="6">
        <v>0.99</v>
      </c>
      <c r="I19" s="6">
        <v>1.99</v>
      </c>
      <c r="J19" s="6">
        <v>2.99</v>
      </c>
      <c r="K19" s="6">
        <v>3.99</v>
      </c>
      <c r="L19" s="6">
        <v>4.99</v>
      </c>
    </row>
    <row r="20" spans="2:12" x14ac:dyDescent="0.3">
      <c r="B20" s="1" t="s">
        <v>33</v>
      </c>
      <c r="C20" s="7">
        <v>1</v>
      </c>
      <c r="D20" t="s">
        <v>44</v>
      </c>
      <c r="E20">
        <f>500*12*C20</f>
        <v>6000</v>
      </c>
      <c r="F20">
        <f>5000*12*C20</f>
        <v>60000</v>
      </c>
      <c r="G20" s="3">
        <f>F20-(E20+10000)</f>
        <v>44000</v>
      </c>
      <c r="H20" s="3">
        <f>F20-(10000+E20)</f>
        <v>44000</v>
      </c>
      <c r="I20" s="3">
        <f>$F20-((10000*$I$19)+$E20)</f>
        <v>34100</v>
      </c>
      <c r="J20" s="3">
        <f>$F20-((10000*$J$19)+$E20)</f>
        <v>24100</v>
      </c>
      <c r="K20" s="3">
        <f>$F20-((10000*$K$19)+$E20)</f>
        <v>14100</v>
      </c>
      <c r="L20" s="3">
        <f>$F20-((10000*$L$19)+$E20)</f>
        <v>4100</v>
      </c>
    </row>
    <row r="21" spans="2:12" x14ac:dyDescent="0.3">
      <c r="B21" s="1" t="s">
        <v>34</v>
      </c>
      <c r="C21" s="7">
        <v>2</v>
      </c>
      <c r="D21" t="s">
        <v>44</v>
      </c>
      <c r="E21">
        <f t="shared" ref="E21:E30" si="2">500*12*C21</f>
        <v>12000</v>
      </c>
      <c r="F21">
        <f t="shared" ref="F21:F30" si="3">5000*12*C21</f>
        <v>120000</v>
      </c>
      <c r="G21" s="3">
        <f t="shared" ref="G21:G30" si="4">F21-(E21+10000)</f>
        <v>98000</v>
      </c>
      <c r="H21" s="3">
        <f t="shared" ref="H21:H30" si="5">F21-(10000+E21)</f>
        <v>98000</v>
      </c>
      <c r="I21" s="3">
        <f t="shared" ref="I21:I30" si="6">$F21-((10000*$I$19)+$E21)</f>
        <v>88100</v>
      </c>
      <c r="J21" s="3">
        <f t="shared" ref="J21:J30" si="7">$F21-((10000*$J$19)+$E21)</f>
        <v>78100</v>
      </c>
      <c r="K21" s="3">
        <f t="shared" ref="K21:K30" si="8">$F21-((10000*$K$19)+$E21)</f>
        <v>68100</v>
      </c>
      <c r="L21" s="3">
        <f t="shared" ref="L21:L30" si="9">$F21-((10000*$L$19)+$E21)</f>
        <v>58100</v>
      </c>
    </row>
    <row r="22" spans="2:12" x14ac:dyDescent="0.3">
      <c r="B22" s="1" t="s">
        <v>35</v>
      </c>
      <c r="C22" s="7">
        <v>3</v>
      </c>
      <c r="D22" t="s">
        <v>44</v>
      </c>
      <c r="E22">
        <f t="shared" si="2"/>
        <v>18000</v>
      </c>
      <c r="F22">
        <f t="shared" si="3"/>
        <v>180000</v>
      </c>
      <c r="G22" s="3">
        <f t="shared" si="4"/>
        <v>152000</v>
      </c>
      <c r="H22" s="3">
        <f t="shared" si="5"/>
        <v>152000</v>
      </c>
      <c r="I22" s="3">
        <f t="shared" si="6"/>
        <v>142100</v>
      </c>
      <c r="J22" s="3">
        <f t="shared" si="7"/>
        <v>132100</v>
      </c>
      <c r="K22" s="3">
        <f t="shared" si="8"/>
        <v>122100</v>
      </c>
      <c r="L22" s="3">
        <f t="shared" si="9"/>
        <v>112100</v>
      </c>
    </row>
    <row r="23" spans="2:12" x14ac:dyDescent="0.3">
      <c r="B23" s="1" t="s">
        <v>36</v>
      </c>
      <c r="C23" s="7">
        <v>4</v>
      </c>
      <c r="D23" t="s">
        <v>44</v>
      </c>
      <c r="E23">
        <f t="shared" si="2"/>
        <v>24000</v>
      </c>
      <c r="F23">
        <f t="shared" si="3"/>
        <v>240000</v>
      </c>
      <c r="G23" s="3">
        <f t="shared" si="4"/>
        <v>206000</v>
      </c>
      <c r="H23" s="3">
        <f t="shared" si="5"/>
        <v>206000</v>
      </c>
      <c r="I23" s="3">
        <f t="shared" si="6"/>
        <v>196100</v>
      </c>
      <c r="J23" s="3">
        <f t="shared" si="7"/>
        <v>186100</v>
      </c>
      <c r="K23" s="3">
        <f t="shared" si="8"/>
        <v>176100</v>
      </c>
      <c r="L23" s="3">
        <f t="shared" si="9"/>
        <v>166100</v>
      </c>
    </row>
    <row r="24" spans="2:12" x14ac:dyDescent="0.3">
      <c r="B24" s="1" t="s">
        <v>37</v>
      </c>
      <c r="C24" s="7">
        <v>5</v>
      </c>
      <c r="D24" t="s">
        <v>44</v>
      </c>
      <c r="E24">
        <f t="shared" si="2"/>
        <v>30000</v>
      </c>
      <c r="F24">
        <f t="shared" si="3"/>
        <v>300000</v>
      </c>
      <c r="G24" s="3">
        <f t="shared" si="4"/>
        <v>260000</v>
      </c>
      <c r="H24" s="3">
        <f t="shared" si="5"/>
        <v>260000</v>
      </c>
      <c r="I24" s="3">
        <f t="shared" si="6"/>
        <v>250100</v>
      </c>
      <c r="J24" s="3">
        <f t="shared" si="7"/>
        <v>240100</v>
      </c>
      <c r="K24" s="3">
        <f t="shared" si="8"/>
        <v>230100</v>
      </c>
      <c r="L24" s="3">
        <f t="shared" si="9"/>
        <v>220100</v>
      </c>
    </row>
    <row r="25" spans="2:12" x14ac:dyDescent="0.3">
      <c r="B25" s="1" t="s">
        <v>39</v>
      </c>
      <c r="C25" s="7">
        <v>6</v>
      </c>
      <c r="D25" t="s">
        <v>44</v>
      </c>
      <c r="E25">
        <f t="shared" si="2"/>
        <v>36000</v>
      </c>
      <c r="F25">
        <f t="shared" si="3"/>
        <v>360000</v>
      </c>
      <c r="G25" s="3">
        <f t="shared" si="4"/>
        <v>314000</v>
      </c>
      <c r="H25" s="3">
        <f t="shared" si="5"/>
        <v>314000</v>
      </c>
      <c r="I25" s="3">
        <f t="shared" si="6"/>
        <v>304100</v>
      </c>
      <c r="J25" s="3">
        <f t="shared" si="7"/>
        <v>294100</v>
      </c>
      <c r="K25" s="3">
        <f t="shared" si="8"/>
        <v>284100</v>
      </c>
      <c r="L25" s="3">
        <f t="shared" si="9"/>
        <v>274100</v>
      </c>
    </row>
    <row r="26" spans="2:12" x14ac:dyDescent="0.3">
      <c r="B26" s="1" t="s">
        <v>38</v>
      </c>
      <c r="C26" s="7">
        <v>7</v>
      </c>
      <c r="D26" t="s">
        <v>44</v>
      </c>
      <c r="E26">
        <f t="shared" si="2"/>
        <v>42000</v>
      </c>
      <c r="F26">
        <f t="shared" si="3"/>
        <v>420000</v>
      </c>
      <c r="G26" s="3">
        <f t="shared" si="4"/>
        <v>368000</v>
      </c>
      <c r="H26" s="3">
        <f t="shared" si="5"/>
        <v>368000</v>
      </c>
      <c r="I26" s="3">
        <f t="shared" si="6"/>
        <v>358100</v>
      </c>
      <c r="J26" s="3">
        <f t="shared" si="7"/>
        <v>348100</v>
      </c>
      <c r="K26" s="3">
        <f t="shared" si="8"/>
        <v>338100</v>
      </c>
      <c r="L26" s="3">
        <f t="shared" si="9"/>
        <v>328100</v>
      </c>
    </row>
    <row r="27" spans="2:12" x14ac:dyDescent="0.3">
      <c r="B27" s="1" t="s">
        <v>40</v>
      </c>
      <c r="C27" s="7">
        <v>8</v>
      </c>
      <c r="D27" t="s">
        <v>44</v>
      </c>
      <c r="E27">
        <f t="shared" si="2"/>
        <v>48000</v>
      </c>
      <c r="F27">
        <f t="shared" si="3"/>
        <v>480000</v>
      </c>
      <c r="G27" s="3">
        <f t="shared" si="4"/>
        <v>422000</v>
      </c>
      <c r="H27" s="3">
        <f t="shared" si="5"/>
        <v>422000</v>
      </c>
      <c r="I27" s="3">
        <f t="shared" si="6"/>
        <v>412100</v>
      </c>
      <c r="J27" s="3">
        <f t="shared" si="7"/>
        <v>402100</v>
      </c>
      <c r="K27" s="3">
        <f t="shared" si="8"/>
        <v>392100</v>
      </c>
      <c r="L27" s="3">
        <f t="shared" si="9"/>
        <v>382100</v>
      </c>
    </row>
    <row r="28" spans="2:12" x14ac:dyDescent="0.3">
      <c r="B28" s="1" t="s">
        <v>41</v>
      </c>
      <c r="C28" s="7">
        <v>9</v>
      </c>
      <c r="D28" t="s">
        <v>44</v>
      </c>
      <c r="E28">
        <f t="shared" si="2"/>
        <v>54000</v>
      </c>
      <c r="F28">
        <f t="shared" si="3"/>
        <v>540000</v>
      </c>
      <c r="G28" s="3">
        <f t="shared" si="4"/>
        <v>476000</v>
      </c>
      <c r="H28" s="3">
        <f t="shared" si="5"/>
        <v>476000</v>
      </c>
      <c r="I28" s="3">
        <f t="shared" si="6"/>
        <v>466100</v>
      </c>
      <c r="J28" s="3">
        <f t="shared" si="7"/>
        <v>456100</v>
      </c>
      <c r="K28" s="3">
        <f t="shared" si="8"/>
        <v>446100</v>
      </c>
      <c r="L28" s="3">
        <f t="shared" si="9"/>
        <v>436100</v>
      </c>
    </row>
    <row r="29" spans="2:12" x14ac:dyDescent="0.3">
      <c r="B29" s="1" t="s">
        <v>42</v>
      </c>
      <c r="C29" s="7">
        <v>10</v>
      </c>
      <c r="D29" t="s">
        <v>44</v>
      </c>
      <c r="E29">
        <f t="shared" si="2"/>
        <v>60000</v>
      </c>
      <c r="F29">
        <f t="shared" si="3"/>
        <v>600000</v>
      </c>
      <c r="G29" s="3">
        <f t="shared" si="4"/>
        <v>530000</v>
      </c>
      <c r="H29" s="3">
        <f t="shared" si="5"/>
        <v>530000</v>
      </c>
      <c r="I29" s="3">
        <f t="shared" si="6"/>
        <v>520100</v>
      </c>
      <c r="J29" s="3">
        <f t="shared" si="7"/>
        <v>510100</v>
      </c>
      <c r="K29" s="3">
        <f t="shared" si="8"/>
        <v>500100</v>
      </c>
      <c r="L29" s="3">
        <f t="shared" si="9"/>
        <v>490100</v>
      </c>
    </row>
    <row r="30" spans="2:12" x14ac:dyDescent="0.3">
      <c r="B30" s="1" t="s">
        <v>43</v>
      </c>
      <c r="C30" s="7">
        <v>11</v>
      </c>
      <c r="D30" t="s">
        <v>44</v>
      </c>
      <c r="E30">
        <f t="shared" si="2"/>
        <v>66000</v>
      </c>
      <c r="F30">
        <f t="shared" si="3"/>
        <v>660000</v>
      </c>
      <c r="G30" s="3">
        <f t="shared" si="4"/>
        <v>584000</v>
      </c>
      <c r="H30" s="3">
        <f t="shared" si="5"/>
        <v>584000</v>
      </c>
      <c r="I30" s="3">
        <f t="shared" si="6"/>
        <v>574100</v>
      </c>
      <c r="J30" s="3">
        <f t="shared" si="7"/>
        <v>564100</v>
      </c>
      <c r="K30" s="3">
        <f t="shared" si="8"/>
        <v>554100</v>
      </c>
      <c r="L30" s="3">
        <f t="shared" si="9"/>
        <v>544100</v>
      </c>
    </row>
  </sheetData>
  <mergeCells count="2">
    <mergeCell ref="G17:L17"/>
    <mergeCell ref="G18:L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query-app-play-column-data_type</vt:lpstr>
      <vt:lpstr>matrix</vt:lpstr>
      <vt:lpstr>Project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Schriver</dc:creator>
  <cp:lastModifiedBy>Scott Schriver</cp:lastModifiedBy>
  <dcterms:created xsi:type="dcterms:W3CDTF">2022-02-25T00:38:58Z</dcterms:created>
  <dcterms:modified xsi:type="dcterms:W3CDTF">2022-03-01T21:42:32Z</dcterms:modified>
</cp:coreProperties>
</file>