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ahassan/Documents/DA8/Projects/budget_lookups-nasram98/"/>
    </mc:Choice>
  </mc:AlternateContent>
  <xr:revisionPtr revIDLastSave="0" documentId="13_ncr:1_{26224233-8CD3-E34C-BAAD-238EB1291D70}" xr6:coauthVersionLast="47" xr6:coauthVersionMax="47" xr10:uidLastSave="{00000000-0000-0000-0000-000000000000}"/>
  <bookViews>
    <workbookView xWindow="68240" yWindow="500" windowWidth="29740" windowHeight="257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C79" i="1"/>
  <c r="C78" i="1"/>
  <c r="C77" i="1"/>
  <c r="C76" i="1"/>
  <c r="C75" i="1"/>
  <c r="C74" i="1"/>
  <c r="B79" i="1"/>
  <c r="B78" i="1"/>
  <c r="B77" i="1"/>
  <c r="B76" i="1"/>
  <c r="B75" i="1"/>
  <c r="B74" i="1"/>
  <c r="D70" i="1"/>
  <c r="D69" i="1"/>
  <c r="D68" i="1"/>
  <c r="D67" i="1"/>
  <c r="D66" i="1"/>
  <c r="D65" i="1"/>
  <c r="C70" i="1"/>
  <c r="C69" i="1"/>
  <c r="C68" i="1"/>
  <c r="C67" i="1"/>
  <c r="C66" i="1"/>
  <c r="C65" i="1"/>
  <c r="B70" i="1"/>
  <c r="B69" i="1"/>
  <c r="B68" i="1"/>
  <c r="B67" i="1"/>
  <c r="B6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8" i="1"/>
  <c r="B59" i="1"/>
  <c r="B60" i="1"/>
  <c r="B61" i="1"/>
  <c r="B57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<sst xmlns="http://schemas.openxmlformats.org/spreadsheetml/2006/main" count="149" uniqueCount="90">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</sst>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7" zoomScale="170" zoomScaleNormal="170" workbookViewId="0">
      <selection activeCell="D80" sqref="D80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IFERROR((B2-C2)/(B2),0)</f>
        <v>4.3170750765267295E-2</v>
      </c>
      <c r="F2">
        <f>RANK(E2,$E$2:$E$52)</f>
        <v>14</v>
      </c>
      <c r="G2">
        <v>382685200</v>
      </c>
      <c r="H2">
        <v>346340810.81999999</v>
      </c>
      <c r="I2">
        <f>G2-H2</f>
        <v>36344389.180000007</v>
      </c>
      <c r="J2" s="5">
        <f>IFERROR((G2-H2)/(G2),0)</f>
        <v>9.4972027086493035E-2</v>
      </c>
      <c r="K2">
        <f>RANK(J2,$J$2:$J$52)</f>
        <v>10</v>
      </c>
      <c r="L2">
        <v>376548600</v>
      </c>
      <c r="M2">
        <v>355279492.22999901</v>
      </c>
      <c r="N2">
        <f>L2-M2</f>
        <v>21269107.770000994</v>
      </c>
      <c r="O2" s="5">
        <f>IFERROR((L2-M2)/(L2),0)</f>
        <v>5.6484362894991494E-2</v>
      </c>
      <c r="P2">
        <f>RANK(O2,$O$2:$O$52)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IFERROR((B3-C3)/(B3),0)</f>
        <v>2.3069981751824741E-2</v>
      </c>
      <c r="F3">
        <f t="shared" ref="F3:F52" si="2">RANK(E3,$E$2:$E$52)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IFERROR((G3-H3)/(G3),0)</f>
        <v>6.6804928315415249E-2</v>
      </c>
      <c r="K3">
        <f t="shared" ref="K3:K52" si="5">RANK(J3,$J$2:$J$52)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IFERROR((L3-M3)/(L3),0)</f>
        <v>1.3540749922529313E-3</v>
      </c>
      <c r="P3">
        <f t="shared" ref="P3:P52" si="8">RANK(O3,$O$2:$O$52)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VLOOKUP(A10,A2:D52,4,FALSE)</f>
        <v>36209.630000000005</v>
      </c>
      <c r="C56">
        <f>VLOOKUP(A56,$A$2:$I$52,9,FALSE)</f>
        <v>27292.159999999974</v>
      </c>
      <c r="D56">
        <f>VLOOKUP(A56,$A$2:$N$52,14,FALSE)</f>
        <v>9181.0800000000163</v>
      </c>
    </row>
    <row r="57" spans="1:16" x14ac:dyDescent="0.2">
      <c r="A57" t="s">
        <v>25</v>
      </c>
      <c r="B57">
        <f>VLOOKUP(A57,$A$2:$D$52,4,FALSE)</f>
        <v>0</v>
      </c>
      <c r="C57">
        <f t="shared" ref="C57:C61" si="9">VLOOKUP(A57,$A$2:$I$52,9,FALSE)</f>
        <v>0</v>
      </c>
      <c r="D57">
        <f t="shared" ref="D57:D61" si="10">VLOOKUP(A57,$A$2:$N$52,14,FALSE)</f>
        <v>311228.08999999997</v>
      </c>
    </row>
    <row r="58" spans="1:16" x14ac:dyDescent="0.2">
      <c r="A58" t="s">
        <v>32</v>
      </c>
      <c r="B58">
        <f>VLOOKUP(A58,$A$2:$D$52,4,FALSE)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">
      <c r="A59" t="s">
        <v>38</v>
      </c>
      <c r="B59">
        <f t="shared" ref="B58:B61" si="11">VLOOKUP(A59,$A$2:$D$52,4,FALSE)</f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">
      <c r="A60" t="s">
        <v>39</v>
      </c>
      <c r="B60">
        <f t="shared" si="11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">
      <c r="A61" t="s">
        <v>55</v>
      </c>
      <c r="B61">
        <f t="shared" si="11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">
      <c r="A63" s="7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_xlfn.XLOOKUP(A10,A2:A52,D2:D52)</f>
        <v>36209.630000000005</v>
      </c>
      <c r="C65">
        <f>_xlfn.XLOOKUP(A10,A2:A52,I2:I52)</f>
        <v>27292.159999999974</v>
      </c>
      <c r="D65">
        <f>_xlfn.XLOOKUP(A10,A2:A52,N2:N52)</f>
        <v>9181.0800000000163</v>
      </c>
    </row>
    <row r="66" spans="1:4" x14ac:dyDescent="0.2">
      <c r="A66" t="s">
        <v>25</v>
      </c>
      <c r="B66">
        <f>_xlfn.XLOOKUP(A11,A2:A52,D2:D52)</f>
        <v>0</v>
      </c>
      <c r="C66">
        <f>_xlfn.XLOOKUP(A11,A2:A52,I2:I52)</f>
        <v>0</v>
      </c>
      <c r="D66">
        <f>_xlfn.XLOOKUP(A11,A2:A52,N2:N52)</f>
        <v>311228.08999999997</v>
      </c>
    </row>
    <row r="67" spans="1:4" x14ac:dyDescent="0.2">
      <c r="A67" t="s">
        <v>32</v>
      </c>
      <c r="B67">
        <f>_xlfn.XLOOKUP(A18,A2:A52,D2:D52)</f>
        <v>149396.10000000987</v>
      </c>
      <c r="C67">
        <f>_xlfn.XLOOKUP(A18,A2:A52,I2:I52)</f>
        <v>189254.06000000006</v>
      </c>
      <c r="D67">
        <f>_xlfn.XLOOKUP(A18,A2:A52,N2:N52)</f>
        <v>374962.91000000015</v>
      </c>
    </row>
    <row r="68" spans="1:4" x14ac:dyDescent="0.2">
      <c r="A68" t="s">
        <v>38</v>
      </c>
      <c r="B68">
        <f>_xlfn.XLOOKUP(A24,A2:A52,D2:D52)</f>
        <v>12230.810000000056</v>
      </c>
      <c r="C68">
        <f>_xlfn.XLOOKUP(A24,A2:A52,I2:I52)</f>
        <v>45485.580000000075</v>
      </c>
      <c r="D68">
        <f>_xlfn.XLOOKUP(A24,A2:A52,N2:N52)</f>
        <v>72.879999999888241</v>
      </c>
    </row>
    <row r="69" spans="1:4" x14ac:dyDescent="0.2">
      <c r="A69" t="s">
        <v>39</v>
      </c>
      <c r="B69">
        <f>_xlfn.XLOOKUP(A25,A2:A52,D2:D52)</f>
        <v>4950.4699999999721</v>
      </c>
      <c r="C69">
        <f>_xlfn.XLOOKUP(A25,A2:A52,I2:I52)</f>
        <v>8005.7900000010268</v>
      </c>
      <c r="D69">
        <f>_xlfn.XLOOKUP(A25,A2:A52,N2:N52)</f>
        <v>1724.9000000000233</v>
      </c>
    </row>
    <row r="70" spans="1:4" x14ac:dyDescent="0.2">
      <c r="A70" t="s">
        <v>55</v>
      </c>
      <c r="B70">
        <f>_xlfn.XLOOKUP(A41,A2:A52,D2:D52)</f>
        <v>184239.79000001028</v>
      </c>
      <c r="C70">
        <f>_xlfn.XLOOKUP(A41,A2:A52,I2:I52)</f>
        <v>133456.33000001032</v>
      </c>
      <c r="D70">
        <f>_xlfn.XLOOKUP(A41,A2:A52,N2:N52)</f>
        <v>82077.349999999627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INDEX(D2:D52,MATCH(A10,A2:A52,0))</f>
        <v>36209.630000000005</v>
      </c>
      <c r="C74">
        <f>INDEX(I2:I52,MATCH(A10,A2:A52,0))</f>
        <v>27292.159999999974</v>
      </c>
      <c r="D74">
        <f>INDEX(N2:N52,MATCH(A10,A2:A52,0))</f>
        <v>9181.0800000000163</v>
      </c>
    </row>
    <row r="75" spans="1:4" x14ac:dyDescent="0.2">
      <c r="A75" t="s">
        <v>25</v>
      </c>
      <c r="B75">
        <f>INDEX(D2:D52,MATCH(A11,A2:A52,0))</f>
        <v>0</v>
      </c>
      <c r="C75">
        <f>INDEX(I2:I52,MATCH(A11,A2:A52,0))</f>
        <v>0</v>
      </c>
      <c r="D75">
        <f>INDEX(N2:N52,MATCH(A11,A2:A52,0))</f>
        <v>311228.08999999997</v>
      </c>
    </row>
    <row r="76" spans="1:4" x14ac:dyDescent="0.2">
      <c r="A76" t="s">
        <v>32</v>
      </c>
      <c r="B76">
        <f>INDEX(D2:D52,MATCH(A18,A2:A52,0))</f>
        <v>149396.10000000987</v>
      </c>
      <c r="C76">
        <f>INDEX(I2:I52,MATCH(A18,A2:A52,0))</f>
        <v>189254.06000000006</v>
      </c>
      <c r="D76">
        <f>INDEX(N2:N52,MATCH(A18,A2:A52,0))</f>
        <v>374962.91000000015</v>
      </c>
    </row>
    <row r="77" spans="1:4" x14ac:dyDescent="0.2">
      <c r="A77" t="s">
        <v>38</v>
      </c>
      <c r="B77">
        <f>INDEX(D2:D52,MATCH(A24,A2:A52,0))</f>
        <v>12230.810000000056</v>
      </c>
      <c r="C77">
        <f>INDEX(I2:I52,MATCH(A24,A2:A52,0))</f>
        <v>45485.580000000075</v>
      </c>
      <c r="D77">
        <f>INDEX(N2:N52,MATCH(A24,A2:A52,0))</f>
        <v>72.879999999888241</v>
      </c>
    </row>
    <row r="78" spans="1:4" x14ac:dyDescent="0.2">
      <c r="A78" t="s">
        <v>39</v>
      </c>
      <c r="B78">
        <f>INDEX(D2:D52,MATCH(A25,A2:A52,0))</f>
        <v>4950.4699999999721</v>
      </c>
      <c r="C78">
        <f>INDEX(I2:I52,MATCH(A25,A2:A52,0))</f>
        <v>8005.7900000010268</v>
      </c>
      <c r="D78">
        <f>INDEX(N2:N52,MATCH(A25,A2:A52,0))</f>
        <v>1724.9000000000233</v>
      </c>
    </row>
    <row r="79" spans="1:4" x14ac:dyDescent="0.2">
      <c r="A79" t="s">
        <v>55</v>
      </c>
      <c r="B79">
        <f>INDEX(D2:D52,MATCH(A41,A2:A52,0))</f>
        <v>184239.79000001028</v>
      </c>
      <c r="C79">
        <f>INDEX(I2:I52,MATCH(A41,A2:A52,0))</f>
        <v>133456.33000001032</v>
      </c>
      <c r="D79">
        <f>INDEX(N2:N52,MATCH(A41,A2:A52,0))</f>
        <v>82077.349999999627</v>
      </c>
    </row>
    <row r="81" spans="1:7" x14ac:dyDescent="0.2">
      <c r="A81" s="7" t="s">
        <v>70</v>
      </c>
    </row>
    <row r="82" spans="1:7" x14ac:dyDescent="0.2">
      <c r="A82" t="s">
        <v>0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/>
      <c r="C84" s="6"/>
    </row>
    <row r="85" spans="1:7" x14ac:dyDescent="0.2">
      <c r="A85" t="s">
        <v>74</v>
      </c>
      <c r="B85" s="6"/>
      <c r="C85" s="6"/>
    </row>
    <row r="86" spans="1:7" x14ac:dyDescent="0.2">
      <c r="A86" t="s">
        <v>75</v>
      </c>
      <c r="B86" s="6"/>
      <c r="C86" s="6"/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Nasra Hassan</cp:lastModifiedBy>
  <cp:revision/>
  <dcterms:created xsi:type="dcterms:W3CDTF">2020-02-26T17:00:38Z</dcterms:created>
  <dcterms:modified xsi:type="dcterms:W3CDTF">2023-01-25T03:15:41Z</dcterms:modified>
  <cp:category/>
  <cp:contentStatus/>
</cp:coreProperties>
</file>