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st\Documents\DA8\Projects\budget_lookups-scost46\"/>
    </mc:Choice>
  </mc:AlternateContent>
  <xr:revisionPtr revIDLastSave="0" documentId="13_ncr:1_{BA1FE740-DDD1-4278-A22F-11DC6C63AE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D75" i="1"/>
  <c r="D76" i="1"/>
  <c r="D77" i="1"/>
  <c r="D78" i="1"/>
  <c r="D79" i="1"/>
  <c r="D74" i="1"/>
  <c r="C66" i="1"/>
  <c r="C67" i="1"/>
  <c r="C68" i="1"/>
  <c r="C69" i="1"/>
  <c r="C70" i="1"/>
  <c r="C6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<sst xmlns="http://schemas.openxmlformats.org/spreadsheetml/2006/main" count="149" uniqueCount="90">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</sst>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2" workbookViewId="0">
      <selection activeCell="E59" sqref="E59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IFERROR(D2/B2,0)</f>
        <v>4.3170750765267295E-2</v>
      </c>
      <c r="F2">
        <f>RANK(E2,E:E,1)</f>
        <v>38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RANK(J2,J:J,1)</f>
        <v>42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RANK(O2,O:O,1)</f>
        <v>38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IFERROR(D3/B3,0)</f>
        <v>2.3069981751824741E-2</v>
      </c>
      <c r="F3">
        <f t="shared" ref="F3:F52" si="2">RANK(E3,E:E,1)</f>
        <v>30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RANK(J3,J:J,1)</f>
        <v>38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RANK(O3,O:O,1)</f>
        <v>15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10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27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48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30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41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13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50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44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48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51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50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36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45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43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46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35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23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51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39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42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19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25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22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33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24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15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9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31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41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40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37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49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37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40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43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31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20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10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34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21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24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11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14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15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17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47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39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49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45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24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8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12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16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23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32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16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29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11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18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28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42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47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33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44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27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12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44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35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29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21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35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18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22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8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5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28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34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13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7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18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20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9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36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7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14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32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37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25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17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19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45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46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VLOOKUP($A56,$A$2:$N$52,4)</f>
        <v>36209.630000000005</v>
      </c>
      <c r="C56">
        <f>VLOOKUP($A56,$A$2:$N$52,9)</f>
        <v>27292.159999999974</v>
      </c>
      <c r="D56">
        <f>VLOOKUP($A56,$A$2:$N$52,14)</f>
        <v>9181.0800000000163</v>
      </c>
    </row>
    <row r="57" spans="1:16" x14ac:dyDescent="0.3">
      <c r="A57" t="s">
        <v>25</v>
      </c>
      <c r="B57">
        <f t="shared" ref="B57:B61" si="9">VLOOKUP($A57,$A$2:$N$52,4)</f>
        <v>0</v>
      </c>
      <c r="C57">
        <f t="shared" ref="C57:C61" si="10">VLOOKUP($A57,$A$2:$N$52,9)</f>
        <v>0</v>
      </c>
      <c r="D57">
        <f t="shared" ref="D57:D61" si="11">VLOOKUP($A57,$A$2:$N$52,14)</f>
        <v>311228.08999999997</v>
      </c>
    </row>
    <row r="58" spans="1:16" x14ac:dyDescent="0.3">
      <c r="A58" t="s">
        <v>32</v>
      </c>
      <c r="B58">
        <f t="shared" si="9"/>
        <v>149396.10000000987</v>
      </c>
      <c r="C58">
        <f t="shared" si="10"/>
        <v>189254.06000000006</v>
      </c>
      <c r="D58">
        <f t="shared" si="11"/>
        <v>374962.91000000015</v>
      </c>
    </row>
    <row r="59" spans="1:16" x14ac:dyDescent="0.3">
      <c r="A59" t="s">
        <v>38</v>
      </c>
      <c r="B59">
        <f t="shared" si="9"/>
        <v>12230.810000000056</v>
      </c>
      <c r="C59">
        <f t="shared" si="10"/>
        <v>45485.580000000075</v>
      </c>
      <c r="D59">
        <f t="shared" si="11"/>
        <v>72.879999999888241</v>
      </c>
    </row>
    <row r="60" spans="1:16" x14ac:dyDescent="0.3">
      <c r="A60" t="s">
        <v>39</v>
      </c>
      <c r="B60">
        <f t="shared" si="9"/>
        <v>4950.4699999999721</v>
      </c>
      <c r="C60">
        <f t="shared" si="10"/>
        <v>8005.7900000010268</v>
      </c>
      <c r="D60">
        <f t="shared" si="11"/>
        <v>1724.9000000000233</v>
      </c>
    </row>
    <row r="61" spans="1:16" x14ac:dyDescent="0.3">
      <c r="A61" t="s">
        <v>55</v>
      </c>
      <c r="B61">
        <f t="shared" si="9"/>
        <v>184239.79000001028</v>
      </c>
      <c r="C61">
        <f t="shared" si="10"/>
        <v>133456.33000001032</v>
      </c>
      <c r="D61">
        <f t="shared" si="11"/>
        <v>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C65">
        <f>_xlfn.XLOOKUP(A56,A:A,I:I,"value not found",0)</f>
        <v>27292.159999999974</v>
      </c>
    </row>
    <row r="66" spans="1:4" x14ac:dyDescent="0.3">
      <c r="A66" t="s">
        <v>25</v>
      </c>
      <c r="C66">
        <f t="shared" ref="C66:C70" si="12">_xlfn.XLOOKUP(A57,A:A,I:I,"value not found",0)</f>
        <v>0</v>
      </c>
    </row>
    <row r="67" spans="1:4" x14ac:dyDescent="0.3">
      <c r="A67" t="s">
        <v>32</v>
      </c>
      <c r="C67">
        <f t="shared" si="12"/>
        <v>189254.06000000006</v>
      </c>
    </row>
    <row r="68" spans="1:4" x14ac:dyDescent="0.3">
      <c r="A68" t="s">
        <v>38</v>
      </c>
      <c r="C68">
        <f t="shared" si="12"/>
        <v>45485.580000000075</v>
      </c>
    </row>
    <row r="69" spans="1:4" x14ac:dyDescent="0.3">
      <c r="A69" t="s">
        <v>39</v>
      </c>
      <c r="C69">
        <f t="shared" si="12"/>
        <v>8005.7900000010268</v>
      </c>
    </row>
    <row r="70" spans="1:4" x14ac:dyDescent="0.3">
      <c r="A70" t="s">
        <v>55</v>
      </c>
      <c r="C70">
        <f t="shared" si="12"/>
        <v>133456.33000001032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D74">
        <f>INDEX(B2:N52,MATCH(A56,A2:A52,0),MATCH(N1,B1:N1,0))</f>
        <v>9181.0800000000163</v>
      </c>
    </row>
    <row r="75" spans="1:4" x14ac:dyDescent="0.3">
      <c r="A75" t="s">
        <v>25</v>
      </c>
      <c r="D75">
        <f t="shared" ref="D75:D79" si="13">INDEX(B3:N53,MATCH(A57,A3:A53,0),MATCH(N2,B2:N2,0))</f>
        <v>311228.08999999997</v>
      </c>
    </row>
    <row r="76" spans="1:4" x14ac:dyDescent="0.3">
      <c r="A76" t="s">
        <v>32</v>
      </c>
      <c r="D76">
        <f t="shared" si="13"/>
        <v>374962.91000000015</v>
      </c>
    </row>
    <row r="77" spans="1:4" x14ac:dyDescent="0.3">
      <c r="A77" t="s">
        <v>38</v>
      </c>
      <c r="D77">
        <f t="shared" si="13"/>
        <v>72.879999999888241</v>
      </c>
    </row>
    <row r="78" spans="1:4" x14ac:dyDescent="0.3">
      <c r="A78" t="s">
        <v>39</v>
      </c>
      <c r="D78">
        <f t="shared" si="13"/>
        <v>1724.9000000000233</v>
      </c>
    </row>
    <row r="79" spans="1:4" x14ac:dyDescent="0.3">
      <c r="A79" t="s">
        <v>55</v>
      </c>
      <c r="D79">
        <f t="shared" si="13"/>
        <v>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disablePrompts="1"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896A7406-3BAE-432E-83D6-A7A62F7623CF}">
      <formula1>$A$74:$A$79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Seth Cost</cp:lastModifiedBy>
  <cp:revision/>
  <dcterms:created xsi:type="dcterms:W3CDTF">2020-02-26T17:00:38Z</dcterms:created>
  <dcterms:modified xsi:type="dcterms:W3CDTF">2023-01-25T20:15:46Z</dcterms:modified>
  <cp:category/>
  <cp:contentStatus/>
</cp:coreProperties>
</file>