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st\Documents\DA8\Projects\budget_lookups-scost46\"/>
    </mc:Choice>
  </mc:AlternateContent>
  <xr:revisionPtr revIDLastSave="0" documentId="13_ncr:1_{88DABEBC-B911-4DA5-8143-47A9D9E6A0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C75" i="1"/>
  <c r="C76" i="1"/>
  <c r="C77" i="1"/>
  <c r="C78" i="1"/>
  <c r="C79" i="1"/>
  <c r="D74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5" i="1"/>
  <c r="C66" i="1"/>
  <c r="C67" i="1"/>
  <c r="C68" i="1"/>
  <c r="C69" i="1"/>
  <c r="C70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<sst xmlns="http://schemas.openxmlformats.org/spreadsheetml/2006/main" count="149" uniqueCount="90">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</sst>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7" workbookViewId="0">
      <selection activeCell="C74" sqref="C7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RANK(E2,E:E,1)</f>
        <v>38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RANK(J2,J:J,1)</f>
        <v>42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RANK(O2,O:O,1)</f>
        <v>38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RANK(E3,E:E,1)</f>
        <v>30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RANK(J3,J:J,1)</f>
        <v>38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RANK(O3,O:O,1)</f>
        <v>15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27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30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41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13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50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44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50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43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51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42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25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33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24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15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46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VLOOKUP($A56,$A$2:$N$52,4)</f>
        <v>36209.630000000005</v>
      </c>
      <c r="C56">
        <f>VLOOKUP($A56,$A$2:$N$52,9)</f>
        <v>27292.159999999974</v>
      </c>
      <c r="D56">
        <f>VLOOKUP($A56,$A$2:$N$52,14)</f>
        <v>9181.0800000000163</v>
      </c>
    </row>
    <row r="57" spans="1:16" x14ac:dyDescent="0.3">
      <c r="A57" t="s">
        <v>25</v>
      </c>
      <c r="B57">
        <f t="shared" ref="B57:B61" si="9">VLOOKUP($A57,$A$2:$N$52,4)</f>
        <v>0</v>
      </c>
      <c r="C57">
        <f t="shared" ref="C57:C61" si="10">VLOOKUP($A57,$A$2:$N$52,9)</f>
        <v>0</v>
      </c>
      <c r="D57">
        <f t="shared" ref="D57:D61" si="11">VLOOKUP($A57,$A$2:$N$52,14)</f>
        <v>311228.08999999997</v>
      </c>
    </row>
    <row r="58" spans="1:16" x14ac:dyDescent="0.3">
      <c r="A58" t="s">
        <v>32</v>
      </c>
      <c r="B58">
        <f t="shared" si="9"/>
        <v>149396.10000000987</v>
      </c>
      <c r="C58">
        <f t="shared" si="10"/>
        <v>189254.06000000006</v>
      </c>
      <c r="D58">
        <f t="shared" si="11"/>
        <v>374962.91000000015</v>
      </c>
    </row>
    <row r="59" spans="1:16" x14ac:dyDescent="0.3">
      <c r="A59" t="s">
        <v>38</v>
      </c>
      <c r="B59">
        <f t="shared" si="9"/>
        <v>12230.810000000056</v>
      </c>
      <c r="C59">
        <f t="shared" si="10"/>
        <v>45485.580000000075</v>
      </c>
      <c r="D59">
        <f t="shared" si="11"/>
        <v>72.879999999888241</v>
      </c>
    </row>
    <row r="60" spans="1:16" x14ac:dyDescent="0.3">
      <c r="A60" t="s">
        <v>39</v>
      </c>
      <c r="B60">
        <f t="shared" si="9"/>
        <v>4950.4699999999721</v>
      </c>
      <c r="C60">
        <f t="shared" si="10"/>
        <v>8005.7900000010268</v>
      </c>
      <c r="D60">
        <f t="shared" si="11"/>
        <v>1724.9000000000233</v>
      </c>
    </row>
    <row r="61" spans="1:16" x14ac:dyDescent="0.3">
      <c r="A61" t="s">
        <v>55</v>
      </c>
      <c r="B61">
        <f t="shared" si="9"/>
        <v>184239.79000001028</v>
      </c>
      <c r="C61">
        <f t="shared" si="10"/>
        <v>133456.33000001032</v>
      </c>
      <c r="D61">
        <f t="shared" si="11"/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_xlfn.XLOOKUP($A65,$A:$A,D:D)</f>
        <v>36209.630000000005</v>
      </c>
      <c r="C65">
        <f>_xlfn.XLOOKUP($A65,$A:$A,I:I)</f>
        <v>27292.159999999974</v>
      </c>
      <c r="D65">
        <f>_xlfn.XLOOKUP($A65,$A:$A,N:N)</f>
        <v>9181.0800000000163</v>
      </c>
    </row>
    <row r="66" spans="1:4" x14ac:dyDescent="0.3">
      <c r="A66" t="s">
        <v>25</v>
      </c>
      <c r="B66">
        <f t="shared" ref="B66:B70" si="12">_xlfn.XLOOKUP($A66,$A:$A,D:D)</f>
        <v>0</v>
      </c>
      <c r="C66">
        <f t="shared" ref="C66:C70" si="13">_xlfn.XLOOKUP($A66,$A:$A,I:I)</f>
        <v>0</v>
      </c>
      <c r="D66">
        <f t="shared" ref="D66:D70" si="14">_xlfn.XLOOKUP($A66,$A:$A,N:N)</f>
        <v>311228.08999999997</v>
      </c>
    </row>
    <row r="67" spans="1:4" x14ac:dyDescent="0.3">
      <c r="A67" t="s">
        <v>32</v>
      </c>
      <c r="B67">
        <f t="shared" si="12"/>
        <v>149396.10000000987</v>
      </c>
      <c r="C67">
        <f t="shared" si="13"/>
        <v>189254.06000000006</v>
      </c>
      <c r="D67">
        <f t="shared" si="14"/>
        <v>374962.91000000015</v>
      </c>
    </row>
    <row r="68" spans="1:4" x14ac:dyDescent="0.3">
      <c r="A68" t="s">
        <v>38</v>
      </c>
      <c r="B68">
        <f t="shared" si="12"/>
        <v>12230.810000000056</v>
      </c>
      <c r="C68">
        <f t="shared" si="13"/>
        <v>45485.580000000075</v>
      </c>
      <c r="D68">
        <f t="shared" si="14"/>
        <v>72.879999999888241</v>
      </c>
    </row>
    <row r="69" spans="1:4" x14ac:dyDescent="0.3">
      <c r="A69" t="s">
        <v>39</v>
      </c>
      <c r="B69">
        <f t="shared" si="12"/>
        <v>4950.4699999999721</v>
      </c>
      <c r="C69">
        <f t="shared" si="13"/>
        <v>8005.7900000010268</v>
      </c>
      <c r="D69">
        <f t="shared" si="14"/>
        <v>1724.9000000000233</v>
      </c>
    </row>
    <row r="70" spans="1:4" x14ac:dyDescent="0.3">
      <c r="A70" t="s">
        <v>55</v>
      </c>
      <c r="B70">
        <f t="shared" si="12"/>
        <v>184239.79000001028</v>
      </c>
      <c r="C70">
        <f t="shared" si="13"/>
        <v>133456.33000001032</v>
      </c>
      <c r="D70">
        <f t="shared" si="14"/>
        <v>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INDEX($B$2:$P$52,MATCH($A74,$A$2:$A$52,0),MATCH(B$73,$B$1:$P$1,0))</f>
        <v>36209.630000000005</v>
      </c>
      <c r="C74">
        <f>INDEX($B$2:$P$52,MATCH($A74,$A$2:$A$52,0),MATCH(C$73,$B$1:$P$1,0))</f>
        <v>27292.159999999974</v>
      </c>
      <c r="D74">
        <f>INDEX($B$2:$P$52,MATCH($A74,$A$2:$A$52,0),MATCH(D$73,$B$1:$P$1,0))</f>
        <v>9181.0800000000163</v>
      </c>
    </row>
    <row r="75" spans="1:4" x14ac:dyDescent="0.3">
      <c r="A75" t="s">
        <v>25</v>
      </c>
      <c r="B75">
        <f t="shared" ref="B75:D79" si="15">INDEX($B$2:$P$52,MATCH($A75,$A$2:$A$52,0),MATCH(B$73,$B$1:$P$1,0))</f>
        <v>0</v>
      </c>
      <c r="C75">
        <f t="shared" si="15"/>
        <v>0</v>
      </c>
      <c r="D75">
        <f t="shared" si="15"/>
        <v>311228.08999999997</v>
      </c>
    </row>
    <row r="76" spans="1:4" x14ac:dyDescent="0.3">
      <c r="A76" t="s">
        <v>32</v>
      </c>
      <c r="B76">
        <f t="shared" si="15"/>
        <v>149396.10000000987</v>
      </c>
      <c r="C76">
        <f t="shared" si="15"/>
        <v>189254.06000000006</v>
      </c>
      <c r="D76">
        <f t="shared" si="15"/>
        <v>374962.91000000015</v>
      </c>
    </row>
    <row r="77" spans="1:4" x14ac:dyDescent="0.3">
      <c r="A77" t="s">
        <v>38</v>
      </c>
      <c r="B77">
        <f t="shared" si="15"/>
        <v>12230.810000000056</v>
      </c>
      <c r="C77">
        <f t="shared" si="15"/>
        <v>45485.580000000075</v>
      </c>
      <c r="D77">
        <f t="shared" si="15"/>
        <v>72.879999999888241</v>
      </c>
    </row>
    <row r="78" spans="1:4" x14ac:dyDescent="0.3">
      <c r="A78" t="s">
        <v>39</v>
      </c>
      <c r="B78">
        <f t="shared" si="15"/>
        <v>4950.4699999999721</v>
      </c>
      <c r="C78">
        <f t="shared" si="15"/>
        <v>8005.7900000010268</v>
      </c>
      <c r="D78">
        <f t="shared" si="15"/>
        <v>1724.9000000000233</v>
      </c>
    </row>
    <row r="79" spans="1:4" x14ac:dyDescent="0.3">
      <c r="A79" t="s">
        <v>55</v>
      </c>
      <c r="B79">
        <f t="shared" si="15"/>
        <v>184239.79000001028</v>
      </c>
      <c r="C79">
        <f t="shared" si="15"/>
        <v>133456.33000001032</v>
      </c>
      <c r="D79">
        <f t="shared" si="15"/>
        <v>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disablePrompts="1"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896A7406-3BAE-432E-83D6-A7A62F7623CF}">
      <formula1>$A$74:$A$79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Seth Cost</cp:lastModifiedBy>
  <cp:revision/>
  <dcterms:created xsi:type="dcterms:W3CDTF">2020-02-26T17:00:38Z</dcterms:created>
  <dcterms:modified xsi:type="dcterms:W3CDTF">2023-01-25T21:32:28Z</dcterms:modified>
  <cp:category/>
  <cp:contentStatus/>
</cp:coreProperties>
</file>