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3760349075832e/Desktop/Bootcamp/EXCEL/lookups_exercise-hlawson220/"/>
    </mc:Choice>
  </mc:AlternateContent>
  <xr:revisionPtr revIDLastSave="139" documentId="8_{19ED61FC-0AAB-4DAC-83F6-00D6AC42053B}" xr6:coauthVersionLast="47" xr6:coauthVersionMax="47" xr10:uidLastSave="{78AC4781-2404-46D1-B5C8-39FE142452DD}"/>
  <bookViews>
    <workbookView xWindow="-18090" yWindow="1065" windowWidth="17280" windowHeight="1441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6" i="1" l="1"/>
  <c r="B86" i="1"/>
  <c r="B85" i="1"/>
  <c r="C85" i="1"/>
  <c r="C84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5" i="1"/>
  <c r="B76" i="1"/>
  <c r="B77" i="1"/>
  <c r="B78" i="1"/>
  <c r="B79" i="1"/>
  <c r="B74" i="1"/>
  <c r="D66" i="1"/>
  <c r="D67" i="1"/>
  <c r="D68" i="1"/>
  <c r="D69" i="1"/>
  <c r="D70" i="1"/>
  <c r="D65" i="1"/>
  <c r="C65" i="1"/>
  <c r="C66" i="1"/>
  <c r="C67" i="1"/>
  <c r="C68" i="1"/>
  <c r="C69" i="1"/>
  <c r="C70" i="1"/>
  <c r="B66" i="1"/>
  <c r="B67" i="1"/>
  <c r="B68" i="1"/>
  <c r="B69" i="1"/>
  <c r="B70" i="1"/>
  <c r="B65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E3" i="1"/>
  <c r="E4" i="1"/>
  <c r="E5" i="1"/>
  <c r="E6" i="1"/>
  <c r="E7" i="1"/>
  <c r="F25" i="1" s="1"/>
  <c r="E8" i="1"/>
  <c r="F8" i="1" s="1"/>
  <c r="E9" i="1"/>
  <c r="F9" i="1" s="1"/>
  <c r="E10" i="1"/>
  <c r="F5" i="1" s="1"/>
  <c r="E11" i="1"/>
  <c r="E12" i="1"/>
  <c r="E13" i="1"/>
  <c r="E14" i="1"/>
  <c r="E15" i="1"/>
  <c r="E16" i="1"/>
  <c r="F16" i="1" s="1"/>
  <c r="E17" i="1"/>
  <c r="E18" i="1"/>
  <c r="F18" i="1" s="1"/>
  <c r="E19" i="1"/>
  <c r="E20" i="1"/>
  <c r="E21" i="1"/>
  <c r="E22" i="1"/>
  <c r="E23" i="1"/>
  <c r="E24" i="1"/>
  <c r="F24" i="1" s="1"/>
  <c r="E25" i="1"/>
  <c r="E26" i="1"/>
  <c r="F26" i="1" s="1"/>
  <c r="E27" i="1"/>
  <c r="E28" i="1"/>
  <c r="E29" i="1"/>
  <c r="E30" i="1"/>
  <c r="E31" i="1"/>
  <c r="E32" i="1"/>
  <c r="F32" i="1" s="1"/>
  <c r="E33" i="1"/>
  <c r="E34" i="1"/>
  <c r="F34" i="1" s="1"/>
  <c r="E35" i="1"/>
  <c r="E36" i="1"/>
  <c r="E37" i="1"/>
  <c r="E38" i="1"/>
  <c r="E39" i="1"/>
  <c r="E40" i="1"/>
  <c r="F40" i="1" s="1"/>
  <c r="E41" i="1"/>
  <c r="E42" i="1"/>
  <c r="F42" i="1" s="1"/>
  <c r="E43" i="1"/>
  <c r="E44" i="1"/>
  <c r="E45" i="1"/>
  <c r="E46" i="1"/>
  <c r="E47" i="1"/>
  <c r="E48" i="1"/>
  <c r="F48" i="1" s="1"/>
  <c r="E49" i="1"/>
  <c r="E50" i="1"/>
  <c r="F50" i="1" s="1"/>
  <c r="E51" i="1"/>
  <c r="E52" i="1"/>
  <c r="E2" i="1"/>
  <c r="F23" i="1"/>
  <c r="F31" i="1"/>
  <c r="F39" i="1"/>
  <c r="F4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F6" i="1" l="1"/>
  <c r="F7" i="1"/>
  <c r="F38" i="1"/>
  <c r="F22" i="1"/>
  <c r="F45" i="1"/>
  <c r="F29" i="1"/>
  <c r="F52" i="1"/>
  <c r="F20" i="1"/>
  <c r="F51" i="1"/>
  <c r="F3" i="1"/>
  <c r="F15" i="1"/>
  <c r="F2" i="1"/>
  <c r="F21" i="1"/>
  <c r="F36" i="1"/>
  <c r="F4" i="1"/>
  <c r="F43" i="1"/>
  <c r="F27" i="1"/>
  <c r="F19" i="1"/>
  <c r="F11" i="1"/>
  <c r="F10" i="1"/>
  <c r="F30" i="1"/>
  <c r="F14" i="1"/>
  <c r="F37" i="1"/>
  <c r="F13" i="1"/>
  <c r="F44" i="1"/>
  <c r="F12" i="1"/>
  <c r="F35" i="1"/>
  <c r="F49" i="1"/>
  <c r="F33" i="1"/>
  <c r="F17" i="1"/>
  <c r="F46" i="1"/>
  <c r="F28" i="1"/>
  <c r="F4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<sst xmlns="http://schemas.openxmlformats.org/spreadsheetml/2006/main" count="150" uniqueCount="90">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</sst>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6" workbookViewId="0">
      <selection activeCell="B88" sqref="B88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IFERROR(D2/C2, 0)</f>
        <v>-4.5118552552396413E-2</v>
      </c>
      <c r="F2">
        <f>RANK(E2,$E$2:$E$52,1)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IFERROR(I2/H2,0)</f>
        <v>-0.10493822282725118</v>
      </c>
      <c r="K2">
        <f>RANK(J2,$J$2:$J$52,1)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IFERROR(N2/M2,0)</f>
        <v>-5.9865847129256501E-2</v>
      </c>
      <c r="P2">
        <f>RANK(O2,$O$2:$O$52,1)</f>
        <v>14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IFERROR(D3/C3, 0)</f>
        <v>-2.3614774160787572E-2</v>
      </c>
      <c r="F3">
        <f t="shared" ref="F3:F52" si="2">RANK(E3,$E$2:$E$52,1)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IFERROR(I3/H3,0)</f>
        <v>-7.1587313673678488E-2</v>
      </c>
      <c r="K3">
        <f t="shared" ref="K3:K52" si="5">RANK(J3,$J$2:$J$52,1)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IFERROR(N3/M3,0)</f>
        <v>-1.3559109974262671E-3</v>
      </c>
      <c r="P3">
        <f t="shared" ref="P3:P52" si="8">RANK(O3,$O$2:$O$52,1)</f>
        <v>37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-4.9571938826780369E-3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-1.7440707697694863E-2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-2.7326062602179901E-2</v>
      </c>
      <c r="P4">
        <f t="shared" si="8"/>
        <v>25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-0.10408662796074925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-0.13498695580457107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-3.4982765601595231E-2</v>
      </c>
      <c r="P5">
        <f t="shared" si="8"/>
        <v>22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-6.0614054335986108E-2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-1.7331268866947632E-3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-1.9255728680607105E-4</v>
      </c>
      <c r="P6">
        <f t="shared" si="8"/>
        <v>39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-0.12997947527548054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-0.11123002959403271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-0.13533617150632837</v>
      </c>
      <c r="P7">
        <f t="shared" si="8"/>
        <v>4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-0.17974498338738901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-0.14942778736004425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-0.18057733573186341</v>
      </c>
      <c r="P8">
        <f t="shared" si="8"/>
        <v>2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-4.4296041483789649E-2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-0.11528186307014912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-7.9741085042259116E-2</v>
      </c>
      <c r="P9">
        <f t="shared" si="8"/>
        <v>9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-8.8947400057633408E-2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-5.8328067339072524E-2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-1.9194473846027283E-2</v>
      </c>
      <c r="P10">
        <f t="shared" si="8"/>
        <v>29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-4.8803319517950765</v>
      </c>
      <c r="P11">
        <f t="shared" si="8"/>
        <v>1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-5.2698794104010328E-2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-0.11766445318188171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-7.0015312120868103E-2</v>
      </c>
      <c r="P12">
        <f t="shared" si="8"/>
        <v>10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-1.308175643402067E-2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-5.3243850088734883E-2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-2.4818211822499901E-2</v>
      </c>
      <c r="P13">
        <f t="shared" si="8"/>
        <v>27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-1.3826514521668838E-2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-1.1626592968636483E-2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-4.200107930875762E-2</v>
      </c>
      <c r="P14">
        <f t="shared" si="8"/>
        <v>19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3.173636849285945E-3</v>
      </c>
      <c r="F15">
        <f t="shared" si="2"/>
        <v>51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-4.6607825420280143E-2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-2.4410772108697416E-2</v>
      </c>
      <c r="P15">
        <f t="shared" si="8"/>
        <v>28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-1.1992299628906885E-2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-2.7697842991158804E-4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-1.4465141914533183E-5</v>
      </c>
      <c r="P16">
        <f t="shared" si="8"/>
        <v>43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-2.9178332498198175E-2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-4.5370836152683523E-2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-6.7317657897727201E-2</v>
      </c>
      <c r="P17">
        <f t="shared" si="8"/>
        <v>11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-5.7123801176609125E-2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-7.0835350460006705E-2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-0.14787719878320607</v>
      </c>
      <c r="P18">
        <f t="shared" si="8"/>
        <v>3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-4.4479191210760792E-2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-8.0250917955821899E-2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-6.5742752529225235E-2</v>
      </c>
      <c r="P19">
        <f t="shared" si="8"/>
        <v>12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-1.237969145816416E-5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-7.4147890262190919E-5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-8.9158518313793741E-7</v>
      </c>
      <c r="P20">
        <f t="shared" si="8"/>
        <v>46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-8.5838183495867346E-2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-8.1276787064492179E-2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-3.793309454084768E-2</v>
      </c>
      <c r="P21">
        <f t="shared" si="8"/>
        <v>21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-1.3464383431954106E-2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-1.6004272606362537E-2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-6.2443573197307203E-5</v>
      </c>
      <c r="P22">
        <f t="shared" si="8"/>
        <v>42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-4.1222097478569475E-2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-4.4271622872473403E-2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-2.6581238479758625E-2</v>
      </c>
      <c r="P23">
        <f t="shared" si="8"/>
        <v>26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-1.3515167295364007E-2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-4.2620844647132936E-2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-6.5508515423775231E-5</v>
      </c>
      <c r="P24">
        <f t="shared" si="8"/>
        <v>41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-1.0331785152747561E-2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-1.6101937309368593E-2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-3.4862304105441511E-3</v>
      </c>
      <c r="P25">
        <f t="shared" si="8"/>
        <v>35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-9.3261899836535073E-2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-6.2446392671501351E-2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-6.1256670279183835E-2</v>
      </c>
      <c r="P26">
        <f t="shared" si="8"/>
        <v>13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48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-0.10592892583696122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-0.20631975443303782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-9.5181484254198451E-2</v>
      </c>
      <c r="P28">
        <f t="shared" si="8"/>
        <v>7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-1.5022591899611784E-2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-4.2860872747024777E-2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-1.2225485977540432E-5</v>
      </c>
      <c r="P29">
        <f t="shared" si="8"/>
        <v>44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-8.454008551485875E-3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-3.971909919295742E-3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-2.7514707280809998E-3</v>
      </c>
      <c r="P30">
        <f t="shared" si="8"/>
        <v>36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-1.4230190697391801E-2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-3.4392662500786743E-2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-3.847507116360397E-2</v>
      </c>
      <c r="P31">
        <f t="shared" si="8"/>
        <v>20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-1.2447990154890821E-2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-1.8161839587761623E-2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-2.8363413322250185E-2</v>
      </c>
      <c r="P32">
        <f t="shared" si="8"/>
        <v>23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-8.0614605229348581E-3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-2.6635660489465278E-3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-5.5446806934487392E-3</v>
      </c>
      <c r="P33">
        <f t="shared" si="8"/>
        <v>34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-1.9304765584697302E-2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-5.1481972192227006E-2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-2.7376814190035178E-2</v>
      </c>
      <c r="P34">
        <f t="shared" si="8"/>
        <v>24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48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-8.5361344557927391E-2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-0.21287460931962104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-0.13006011500365766</v>
      </c>
      <c r="P36">
        <f t="shared" si="8"/>
        <v>5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-4.1064276249856521E-2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-5.2033857953182258E-2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-8.9239827069555508E-2</v>
      </c>
      <c r="P37">
        <f t="shared" si="8"/>
        <v>8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-1.9829233869414847E-2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-5.2223687891129834E-2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-1.7583446079218231E-4</v>
      </c>
      <c r="P38">
        <f t="shared" si="8"/>
        <v>40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-8.7062302001452777E-2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-0.16168630757756886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-4.7032329234195536E-2</v>
      </c>
      <c r="P39">
        <f t="shared" si="8"/>
        <v>17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-2.1742447906733384E-2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-4.9078567313795014E-2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-1.5412619944909845E-2</v>
      </c>
      <c r="P40">
        <f t="shared" si="8"/>
        <v>31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-4.1786635070699275E-2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-2.6927997186112485E-2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-1.7397294491347533E-2</v>
      </c>
      <c r="P41">
        <f t="shared" si="8"/>
        <v>30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-2.207581547652165E-4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-1.2072202931945403E-2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-1.8129119102578695E-7</v>
      </c>
      <c r="P42">
        <f t="shared" si="8"/>
        <v>47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-2.0926287045185434E-2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-4.764477918386123E-2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-4.2512350753316649E-2</v>
      </c>
      <c r="P43">
        <f t="shared" si="8"/>
        <v>18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-9.8725902010485707E-3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-8.0207454096728314E-3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-1.8780683691209917E-6</v>
      </c>
      <c r="P44">
        <f t="shared" si="8"/>
        <v>45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-1.3043073369966466E-2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-4.0246320962372462E-2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-1.1565088346037651E-2</v>
      </c>
      <c r="P45">
        <f t="shared" si="8"/>
        <v>32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-3.0100754316998604E-3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-3.3399350458007716E-2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-4.846589537888768E-2</v>
      </c>
      <c r="P46">
        <f t="shared" si="8"/>
        <v>16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-1.7438980340993323E-4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-3.330268730789944E-4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-2.9274586623690628E-4</v>
      </c>
      <c r="P47">
        <f t="shared" si="8"/>
        <v>38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-3.2133614317697297E-2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-4.2274540964939038E-2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-5.9202125115912531E-2</v>
      </c>
      <c r="P48">
        <f t="shared" si="8"/>
        <v>15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-1.8790947081103241E-2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-7.4718268785991485E-2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48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-1.295083556790318E-2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-3.796233476981066E-2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-1.1224639284424102E-2</v>
      </c>
      <c r="P51">
        <f t="shared" si="8"/>
        <v>33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-8.706990884047304E-2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-0.10705766018222174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-0.12872432962861594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  <c r="B56">
        <f>VLOOKUP(A56,$A$2:$D$52,4,FALSE)</f>
        <v>-36209.630000000005</v>
      </c>
      <c r="C56">
        <f>VLOOKUP(A56,A2:I52,9,FALSE)</f>
        <v>-27292.159999999974</v>
      </c>
      <c r="D56">
        <f>VLOOKUP(A56,A2:N52,14,FALSE)</f>
        <v>-9181.0800000000163</v>
      </c>
    </row>
    <row r="57" spans="1:16" x14ac:dyDescent="0.3">
      <c r="A57" t="s">
        <v>25</v>
      </c>
      <c r="B57">
        <f t="shared" ref="B57:B61" si="9">VLOOKUP(A57,$A$2:$D$52,4,FALSE)</f>
        <v>0</v>
      </c>
      <c r="C57">
        <f t="shared" ref="C57:C61" si="10">VLOOKUP(A57,A3:I53,9,FALSE)</f>
        <v>0</v>
      </c>
      <c r="D57">
        <f t="shared" ref="D57:D61" si="11">VLOOKUP(A57,A3:N53,14,FALSE)</f>
        <v>-311228.08999999997</v>
      </c>
    </row>
    <row r="58" spans="1:16" x14ac:dyDescent="0.3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_xlfn.XLOOKUP(A56, A2:A52, D2:D52)</f>
        <v>-36209.630000000005</v>
      </c>
      <c r="C65">
        <f>_xlfn.XLOOKUP(A65, A2:A52, I2:I52)</f>
        <v>-27292.159999999974</v>
      </c>
      <c r="D65">
        <f>_xlfn.XLOOKUP(A65, A2:A52, N2:N52)</f>
        <v>-9181.0800000000163</v>
      </c>
    </row>
    <row r="66" spans="1:4" x14ac:dyDescent="0.3">
      <c r="A66" t="s">
        <v>25</v>
      </c>
      <c r="B66">
        <f t="shared" ref="B66:B70" si="12">_xlfn.XLOOKUP(A57, A3:A53, D3:D53)</f>
        <v>0</v>
      </c>
      <c r="C66">
        <f t="shared" ref="C66:C70" si="13">_xlfn.XLOOKUP(A66, A3:A53, I3:I53)</f>
        <v>0</v>
      </c>
      <c r="D66">
        <f t="shared" ref="D66:D70" si="14">_xlfn.XLOOKUP(A66, A3:A53, N3:N53)</f>
        <v>-311228.08999999997</v>
      </c>
    </row>
    <row r="67" spans="1:4" x14ac:dyDescent="0.3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3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3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>
        <f>INDEX($B2:$B52, MATCH(B87, $A$2:$A$52, 0))</f>
        <v>356640100</v>
      </c>
      <c r="C84" s="6">
        <f>INDEX($C2:$C52, MATCH(B87, $A$2:$A$52, 0))</f>
        <v>341243679.13</v>
      </c>
    </row>
    <row r="85" spans="1:7" x14ac:dyDescent="0.3">
      <c r="A85" t="s">
        <v>74</v>
      </c>
      <c r="B85" s="6">
        <f>INDEX($G$2:$G$52, MATCH(B87, $A$2:$A$52, 0))</f>
        <v>382685200</v>
      </c>
      <c r="C85" s="6">
        <f>INDEX($H$2:$H$52, MATCH(B87, $A$2:$A$52, 0))</f>
        <v>346340810.81999999</v>
      </c>
    </row>
    <row r="86" spans="1:7" x14ac:dyDescent="0.3">
      <c r="A86" t="s">
        <v>75</v>
      </c>
      <c r="B86" s="6">
        <f>INDEX($L$2:$L$52, MATCH(B87, $A$2:$A$52, 0))</f>
        <v>376548600</v>
      </c>
      <c r="C86" s="6">
        <f>INDEX($M$2:$M$52, MATCH(B87, $A$2:$A$52, 0))</f>
        <v>355279492.22999901</v>
      </c>
    </row>
    <row r="87" spans="1:7" x14ac:dyDescent="0.3">
      <c r="B87" t="s">
        <v>16</v>
      </c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3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  <dataValidation type="list" allowBlank="1" showInputMessage="1" showErrorMessage="1" sqref="B87" xr:uid="{C0A67120-2A36-4B1C-9D5D-A4227F6DE275}">
      <formula1>$A$2:$A$52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Hannah Lawson</cp:lastModifiedBy>
  <cp:revision/>
  <dcterms:created xsi:type="dcterms:W3CDTF">2020-02-26T17:00:38Z</dcterms:created>
  <dcterms:modified xsi:type="dcterms:W3CDTF">2023-05-24T02:29:58Z</dcterms:modified>
  <cp:category/>
  <cp:contentStatus/>
</cp:coreProperties>
</file>