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uonglx.NSVC\Desktop\taiLieu\KMWS03\KMWS03\"/>
    </mc:Choice>
  </mc:AlternateContent>
  <xr:revisionPtr revIDLastSave="0" documentId="13_ncr:1_{2CA0DE38-13B3-4070-BAB9-4B64DB02C7F6}" xr6:coauthVersionLast="47" xr6:coauthVersionMax="47" xr10:uidLastSave="{00000000-0000-0000-0000-000000000000}"/>
  <bookViews>
    <workbookView xWindow="-120" yWindow="-120" windowWidth="29040" windowHeight="15840" tabRatio="858" activeTab="1" xr2:uid="{00000000-000D-0000-FFFF-FFFF00000000}"/>
  </bookViews>
  <sheets>
    <sheet name="スケジュール①-8-Cチーム" sheetId="55" r:id="rId1"/>
    <sheet name="server" sheetId="57" r:id="rId2"/>
    <sheet name="UI" sheetId="59" r:id="rId3"/>
    <sheet name="工数" sheetId="17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__sss1" hidden="1">#REF!</definedName>
    <definedName name="__sss1" hidden="1">#REF!</definedName>
    <definedName name="_１時間人数合計の縦計集計">#REF!</definedName>
    <definedName name="_ETC" hidden="1">'[1]テーブル定義書（案件番号採番）'!#REF!</definedName>
    <definedName name="_FFILL" hidden="1">#REF!</definedName>
    <definedName name="_Fil" hidden="1">#REF!</definedName>
    <definedName name="_Fill" hidden="1">#REF!</definedName>
    <definedName name="_Fill1" hidden="1">#REF!</definedName>
    <definedName name="_FILL2" hidden="1">#REF!</definedName>
    <definedName name="_filla" hidden="1">#REF!</definedName>
    <definedName name="_xlnm._FilterDatabase" hidden="1">#REF!</definedName>
    <definedName name="_Key1" hidden="1">#REF!</definedName>
    <definedName name="_Order1" hidden="1">255</definedName>
    <definedName name="_Order2" hidden="1">255</definedName>
    <definedName name="_Parse_In" hidden="1">#REF!</definedName>
    <definedName name="_Parse_Out" hidden="1">#REF!</definedName>
    <definedName name="_Prase_Out" hidden="1">#REF!</definedName>
    <definedName name="_Regression_X" hidden="1">#REF!</definedName>
    <definedName name="_sakai" hidden="1">#REF!</definedName>
    <definedName name="_Sort" hidden="1">#REF!</definedName>
    <definedName name="_sss1" hidden="1">#REF!</definedName>
    <definedName name="_take" hidden="1">#REF!</definedName>
    <definedName name="_面接から採用に至るまでの情報管理とする_____アウトソーシングにて_採用された情報を_ファイ__ルにて取込を行う_">#REF!</definedName>
    <definedName name="「KDL003勤務就業ダイアログ」から戻る処理">#REF!</definedName>
    <definedName name="「時間帯応援に行く」応援時間横棒の伸縮操作後処理">[2]項目移送!#REF!</definedName>
    <definedName name="「時間帯応援に行く」応援時間横棒は既存時に_応援時間横棒を表示する">[2]項目移送!#REF!</definedName>
    <definedName name="「詳細設定画面」から戻る処理">[2]項目移送!#REF!</definedName>
    <definedName name="◆休憩時間帯の移動＿ドロップ_drop_後">[2]項目移送!#REF!</definedName>
    <definedName name="・面接から採用に至るまでの情報管理とする。___・アウトソーシングにて_採用された情報を_ファイ__ルにて取込を行う。">#REF!</definedName>
    <definedName name="①___ScreenQuery___日付別勤務情報で勤務予定を作成する">#REF!</definedName>
    <definedName name="①__Query___使用できる作業マスタを取得する">[3]項目移送!#REF!</definedName>
    <definedName name="①__ScreenQuery___イベント情報取得">#REF!</definedName>
    <definedName name="①__ScreenQuery___入力した時刻判断">#REF!</definedName>
    <definedName name="①__ScreenQuery___初期起動の情報取得">#REF!</definedName>
    <definedName name="①__ScreenQuery___勤務合計の試算">[2]項目移送!#REF!</definedName>
    <definedName name="①__ScreenQuery___就業時間帯の休憩時間帯の情報取得">[2]項目移送!#REF!</definedName>
    <definedName name="①__ScreenQuery___指定した時刻が所定内に含まれているかどうか確認">#REF!</definedName>
    <definedName name="①__ScreenQuery___社員を並び替える">#REF!</definedName>
    <definedName name="①__ScreenQuery___足りない勤務種類取得">[2]項目移送!#REF!</definedName>
    <definedName name="①__ScreenQuery___足りない就業時間帯取得">[2]項目移送!#REF!</definedName>
    <definedName name="①__ScreenQuery___選択できる勤務種類リストと就業時間帯リスト取得">[2]項目移送!#REF!</definedName>
    <definedName name="①__ScreenQuery__勤務予定と勤務固定情報を取得する">#REF!</definedName>
    <definedName name="①__ScreenQuery__勤務種類を変更する">[2]項目移送!#REF!</definedName>
    <definedName name="①__ScreenQuery__社員勤務予定と勤務固定情報を取得する">#REF!</definedName>
    <definedName name="①_a__ScreenQuery___日付別勤務情報で表示する">#REF!</definedName>
    <definedName name="①_b__ScreenQuery___初期起動の情報取得">[3]項目移送!#REF!</definedName>
    <definedName name="①2作業パレットの一覧を取得する">[3]項目移送!#REF!</definedName>
    <definedName name="②__Query___作業パレットを取得する">[3]項目移送!#REF!</definedName>
    <definedName name="②__ScreenQuery____作業予定情報を取得する">[3]項目移送!#REF!</definedName>
    <definedName name="②__ScreenQuery___勤務合計の試算">[2]項目移送!#REF!</definedName>
    <definedName name="②__ScreenQuery__勤務予定と勤務固定情報を取得する">#REF!</definedName>
    <definedName name="②_2_2画面表示する。">[3]項目移送!#REF!</definedName>
    <definedName name="②_2画面表示する。">#REF!</definedName>
    <definedName name="②_a__ScreenQuery___日付別勤務情報で表示する">#REF!</definedName>
    <definedName name="②_b__ScreenQuery___日付別作業情報で表示する">[3]項目移送!#REF!</definedName>
    <definedName name="②_b__ScreenQuery___日付別勤務情報で表示する">[3]項目移送!#REF!</definedName>
    <definedName name="②「詳細設定画面」から戻る処理">[2]項目移送!#REF!</definedName>
    <definedName name="②２作業パレットを取得する">[3]項目移送!#REF!</definedName>
    <definedName name="②b_①__ScreenQuery___日付別作業情報で表示する">[3]項目移送!#REF!</definedName>
    <definedName name="②位置番号は_左上から右下へ１_１０の順とする">[3]UI処理!#REF!</definedName>
    <definedName name="②勤務合計の試算">[2]項目移送!#REF!</definedName>
    <definedName name="②勤務合計変更の場合">#REF!</definedName>
    <definedName name="②勤務就業ダイアログ_KDL003_起動">#REF!</definedName>
    <definedName name="②勤務情報変更の場合">#REF!</definedName>
    <definedName name="③__Query___会社別作業パレットの一覧を取得する">[3]項目移送!#REF!</definedName>
    <definedName name="③__Query___組織別作業パレットの一覧情報を取得する">[3]項目移送!#REF!</definedName>
    <definedName name="③__ScreenQuery__勤務固定情報を取得する">#REF!</definedName>
    <definedName name="③_2__Query___作業パレットを取得する">[3]項目移送!#REF!</definedName>
    <definedName name="③b_①__ScreenQuery___日付別作業情報で表示する">[3]項目移送!#REF!</definedName>
    <definedName name="④__ScreenQuery___作業予定情報を取得する">[3]項目移送!#REF!</definedName>
    <definedName name="a">'[4]１．社内ﾈｯﾄﾜｰｸﾊｰﾄﾞｳｪｱ'!#REF!</definedName>
    <definedName name="A1_3">#REF!</definedName>
    <definedName name="A1_4">#REF!</definedName>
    <definedName name="A2_1_3">#REF!</definedName>
    <definedName name="A2_1_3①">#REF!</definedName>
    <definedName name="A2_1_3②">#REF!</definedName>
    <definedName name="A2_1_6">#REF!</definedName>
    <definedName name="A2_1_6②">#REF!</definedName>
    <definedName name="A2_5">#REF!</definedName>
    <definedName name="A3_2">#REF!</definedName>
    <definedName name="A3_3">[2]UI処理!#REF!</definedName>
    <definedName name="A3_3①">[2]UI処理!#REF!</definedName>
    <definedName name="A4_">#REF!</definedName>
    <definedName name="A4_color①">#REF!</definedName>
    <definedName name="A4①">[2]UI処理!#REF!</definedName>
    <definedName name="A4②">[2]UI処理!#REF!</definedName>
    <definedName name="A5_2①">#REF!</definedName>
    <definedName name="A5_2②">[2]UI処理!#REF!</definedName>
    <definedName name="A6_">#REF!</definedName>
    <definedName name="A6_10①">#REF!</definedName>
    <definedName name="A6_12①">#REF!</definedName>
    <definedName name="A6_14①">#REF!</definedName>
    <definedName name="A6_2①">#REF!</definedName>
    <definedName name="A6_2②">[2]UI処理!#REF!</definedName>
    <definedName name="A6_2③">#REF!</definedName>
    <definedName name="A6_3A6_6①">#REF!</definedName>
    <definedName name="A6_3A6_6②">#REF!</definedName>
    <definedName name="A6_3A6_6③">[2]UI処理!#REF!</definedName>
    <definedName name="A6_5①">#REF!</definedName>
    <definedName name="A6_5②">[2]UI処理!#REF!</definedName>
    <definedName name="A6_8①">#REF!</definedName>
    <definedName name="A6_color①">#REF!</definedName>
    <definedName name="A6_color②">[2]UI処理!#REF!</definedName>
    <definedName name="A6①">[2]UI処理!#REF!</definedName>
    <definedName name="A7_">#REF!</definedName>
    <definedName name="A7_color①">#REF!</definedName>
    <definedName name="A7_color②">[2]UI処理!#REF!</definedName>
    <definedName name="A8_">#REF!</definedName>
    <definedName name="A8_10">#REF!</definedName>
    <definedName name="A8_10①">#REF!</definedName>
    <definedName name="A8_3">#REF!</definedName>
    <definedName name="A8_3①">#REF!</definedName>
    <definedName name="A8_3②">#REF!</definedName>
    <definedName name="A8_3③">#REF!</definedName>
    <definedName name="A8_4">#REF!</definedName>
    <definedName name="A8_4_2">[2]項目移送!#REF!</definedName>
    <definedName name="A8_4①">#REF!</definedName>
    <definedName name="A8_4②">#REF!</definedName>
    <definedName name="A8_4③">[2]UI処理!#REF!</definedName>
    <definedName name="A8_4④">[2]UI処理!#REF!</definedName>
    <definedName name="A8_5">#REF!</definedName>
    <definedName name="A8_5①">#REF!</definedName>
    <definedName name="A8_5②">[2]UI処理!#REF!</definedName>
    <definedName name="A8_6">#REF!</definedName>
    <definedName name="A8_6①">#REF!</definedName>
    <definedName name="A8_6②">#REF!</definedName>
    <definedName name="A8_6③">[2]UI処理!#REF!</definedName>
    <definedName name="A8_6④">[2]UI処理!#REF!</definedName>
    <definedName name="A8_7">#REF!</definedName>
    <definedName name="A8_7_2">[2]項目移送!#REF!</definedName>
    <definedName name="A8_7①">#REF!</definedName>
    <definedName name="A8_7②">#REF!</definedName>
    <definedName name="A8_7③">#REF!</definedName>
    <definedName name="A8_7④">[2]UI処理!#REF!</definedName>
    <definedName name="A8_8">#REF!</definedName>
    <definedName name="A8_8_1">#REF!</definedName>
    <definedName name="A8_8①">#REF!</definedName>
    <definedName name="A8_8②">#REF!</definedName>
    <definedName name="A8_8③">#REF!</definedName>
    <definedName name="A8_8④">[2]UI処理!#REF!</definedName>
    <definedName name="A8_9">#REF!</definedName>
    <definedName name="A8_9①">#REF!</definedName>
    <definedName name="A8①">[2]UI処理!#REF!</definedName>
    <definedName name="A8②">#REF!</definedName>
    <definedName name="A8③">#REF!</definedName>
    <definedName name="A9_4">[2]UI処理!#REF!</definedName>
    <definedName name="A9_5">[2]UI処理!#REF!</definedName>
    <definedName name="A9_7">[2]UI処理!#REF!</definedName>
    <definedName name="AA" hidden="1">#REF!</definedName>
    <definedName name="AAA">#REF!</definedName>
    <definedName name="AAAA" localSheetId="2" hidden="1">{"VIEW1",#N/A,FALSE,"懸案事項";"VIEW2",#N/A,FALSE,"懸案事項"}</definedName>
    <definedName name="AAAA" hidden="1">{"VIEW1",#N/A,FALSE,"懸案事項";"VIEW2",#N/A,FALSE,"懸案事項"}</definedName>
    <definedName name="Ab1_3_作業選択_を変更する">[3]項目移送!#REF!</definedName>
    <definedName name="Ab1_作業選択_を変更する">[3]項目移送!#REF!</definedName>
    <definedName name="Ab2_19②">[3]UI処理!#REF!</definedName>
    <definedName name="Ab2_2_パレット単位_を選択する">[3]項目移送!#REF!</definedName>
    <definedName name="Ab2_9_18_作業パレット明細_を選択する">[3]項目移送!#REF!</definedName>
    <definedName name="Ab6_color①">[3]UI処理!#REF!</definedName>
    <definedName name="Ab8_">[3]【固有部品】グリッド定義!#REF!</definedName>
    <definedName name="Ab8_1④">[3]UI処理!#REF!</definedName>
    <definedName name="Ab8_3①">[3]UI処理!#REF!</definedName>
    <definedName name="Ab8_6①">[3]UI処理!#REF!</definedName>
    <definedName name="Ab8②">[3]UI処理!#REF!</definedName>
    <definedName name="abc" localSheetId="2" hidden="1">{#N/A,#N/A,TRUE,"Sheet2";#N/A,#N/A,TRUE,"Sheet3";#N/A,#N/A,TRUE,"Sheet4";#N/A,#N/A,TRUE,"Sheet1"}</definedName>
    <definedName name="abc" hidden="1">{#N/A,#N/A,TRUE,"Sheet2";#N/A,#N/A,TRUE,"Sheet3";#N/A,#N/A,TRUE,"Sheet4";#N/A,#N/A,TRUE,"Sheet1"}</definedName>
    <definedName name="ac" hidden="1">#REF!</definedName>
    <definedName name="ADD_COPY句">#N/A</definedName>
    <definedName name="AS2DocOpenMode" hidden="1">"AS2DocumentEdit"</definedName>
    <definedName name="b" localSheetId="2" hidden="1">{"VIEW1",#N/A,FALSE,"懸案事項";"VIEW2",#N/A,FALSE,"懸案事項"}</definedName>
    <definedName name="b" hidden="1">{"VIEW1",#N/A,FALSE,"懸案事項";"VIEW2",#N/A,FALSE,"懸案事項"}</definedName>
    <definedName name="ｂｂｂ" localSheetId="2" hidden="1">{"VIEW1",#N/A,FALSE,"懸案事項";"VIEW2",#N/A,FALSE,"懸案事項"}</definedName>
    <definedName name="ｂｂｂ" hidden="1">{"VIEW1",#N/A,FALSE,"懸案事項";"VIEW2",#N/A,FALSE,"懸案事項"}</definedName>
    <definedName name="ｂｂｂｂ" localSheetId="2" hidden="1">{"VIEW1",#N/A,FALSE,"春木";"VIEW2",#N/A,FALSE,"春木";"VIEW3",#N/A,FALSE,"春木"}</definedName>
    <definedName name="ｂｂｂｂ" hidden="1">{"VIEW1",#N/A,FALSE,"春木";"VIEW2",#N/A,FALSE,"春木";"VIEW3",#N/A,FALSE,"春木"}</definedName>
    <definedName name="bbbbb" hidden="1">#REF!</definedName>
    <definedName name="cal_index_size">[5]!cal_index_size</definedName>
    <definedName name="cal_table_size">[5]!cal_table_size</definedName>
    <definedName name="ccc" localSheetId="2" hidden="1">{#N/A,#N/A,TRUE,"Sheet2";#N/A,#N/A,TRUE,"Sheet3";#N/A,#N/A,TRUE,"Sheet4";#N/A,#N/A,TRUE,"Sheet1"}</definedName>
    <definedName name="ccc" hidden="1">{#N/A,#N/A,TRUE,"Sheet2";#N/A,#N/A,TRUE,"Sheet3";#N/A,#N/A,TRUE,"Sheet4";#N/A,#N/A,TRUE,"Sheet1"}</definedName>
    <definedName name="ｃｃｃｃ" localSheetId="2" hidden="1">{"VIEW1",#N/A,FALSE,"懸案事項";"VIEW2",#N/A,FALSE,"懸案事項"}</definedName>
    <definedName name="ｃｃｃｃ" hidden="1">{"VIEW1",#N/A,FALSE,"懸案事項";"VIEW2",#N/A,FALSE,"懸案事項"}</definedName>
    <definedName name="ｃde" localSheetId="2" hidden="1">{"'Sheet1'!$A$1:$I$153"}</definedName>
    <definedName name="ｃde" hidden="1">{"'Sheet1'!$A$1:$I$153"}</definedName>
    <definedName name="CULC.cal_index_size">[6]!CULC.cal_index_size</definedName>
    <definedName name="C保守単価">'[7]見積明細(ハードのみ）'!#REF!</definedName>
    <definedName name="C保守委託単価">'[7]見積明細(ハードのみ）'!#REF!</definedName>
    <definedName name="C保守支援単価">'[7]見積明細(ハードのみ）'!#REF!</definedName>
    <definedName name="Cha_1" localSheetId="2">#REF!</definedName>
    <definedName name="Cha_1">#REF!</definedName>
    <definedName name="ｄｄ" localSheetId="2" hidden="1">#REF!</definedName>
    <definedName name="ｄｄ" hidden="1">#REF!</definedName>
    <definedName name="ddd" localSheetId="2" hidden="1">{#N/A,#N/A,TRUE,"Sheet2";#N/A,#N/A,TRUE,"Sheet3";#N/A,#N/A,TRUE,"Sheet4";#N/A,#N/A,TRUE,"Sheet1"}</definedName>
    <definedName name="ddd" hidden="1">{#N/A,#N/A,TRUE,"Sheet2";#N/A,#N/A,TRUE,"Sheet3";#N/A,#N/A,TRUE,"Sheet4";#N/A,#N/A,TRUE,"Sheet1"}</definedName>
    <definedName name="DDDD" localSheetId="2" hidden="1">{"VIEW1",#N/A,FALSE,"春木";"VIEW2",#N/A,FALSE,"春木";"VIEW3",#N/A,FALSE,"春木"}</definedName>
    <definedName name="DDDD" hidden="1">{"VIEW1",#N/A,FALSE,"春木";"VIEW2",#N/A,FALSE,"春木";"VIEW3",#N/A,FALSE,"春木"}</definedName>
    <definedName name="def" localSheetId="2" hidden="1">{#N/A,#N/A,TRUE,"Sheet2";#N/A,#N/A,TRUE,"Sheet3";#N/A,#N/A,TRUE,"Sheet4";#N/A,#N/A,TRUE,"Sheet1"}</definedName>
    <definedName name="def" hidden="1">{#N/A,#N/A,TRUE,"Sheet2";#N/A,#N/A,TRUE,"Sheet3";#N/A,#N/A,TRUE,"Sheet4";#N/A,#N/A,TRUE,"Sheet1"}</definedName>
    <definedName name="dggg" hidden="1">#REF!</definedName>
    <definedName name="e" localSheetId="2" hidden="1">{"VIEW1",#N/A,FALSE,"春木";"VIEW2",#N/A,FALSE,"春木";"VIEW3",#N/A,FALSE,"春木"}</definedName>
    <definedName name="e" hidden="1">{"VIEW1",#N/A,FALSE,"春木";"VIEW2",#N/A,FALSE,"春木";"VIEW3",#N/A,FALSE,"春木"}</definedName>
    <definedName name="Filll" hidden="1">#REF!</definedName>
    <definedName name="ｈｈｈ">#REF!</definedName>
    <definedName name="HTML_CodePage" hidden="1">932</definedName>
    <definedName name="HTML_Control" localSheetId="2" hidden="1">{"'Sheet1'!$A$1:$I$153"}</definedName>
    <definedName name="HTML_Control" hidden="1">{"'Sheet1'!$A$1:$I$153"}</definedName>
    <definedName name="HTML_Control_2" localSheetId="2" hidden="1">{"'Sheet1'!$A$1:$O$49"}</definedName>
    <definedName name="HTML_Control_2" hidden="1">{"'Sheet1'!$A$1:$O$49"}</definedName>
    <definedName name="HTML_Control1" localSheetId="2" hidden="1">{"'Sheet1'!$A$1:$O$49"}</definedName>
    <definedName name="HTML_Control1" hidden="1">{"'Sheet1'!$A$1:$O$49"}</definedName>
    <definedName name="HTML_Control3" localSheetId="2" hidden="1">{"'Sheet1'!$A$1:$O$49"}</definedName>
    <definedName name="HTML_Control3" hidden="1">{"'Sheet1'!$A$1:$O$49"}</definedName>
    <definedName name="HTML_Description" hidden="1">""</definedName>
    <definedName name="HTML_Email" hidden="1">""</definedName>
    <definedName name="HTML_Header" hidden="1">"業務コード一覧"</definedName>
    <definedName name="HTML_LastUpdate" hidden="1">"98/01/13"</definedName>
    <definedName name="HTML_LineAfter" hidden="1">FALSE</definedName>
    <definedName name="HTML_LineBefore" hidden="1">FALSE</definedName>
    <definedName name="HTML_Name" hidden="1">"半田真一"</definedName>
    <definedName name="HTML_OBDlg2" hidden="1">TRUE</definedName>
    <definedName name="HTML_OBDlg4" hidden="1">TRUE</definedName>
    <definedName name="HTML_OS" hidden="1">0</definedName>
    <definedName name="HTML_PathFile" hidden="1">"C:\My Documents\html変換\業務コード.htm"</definedName>
    <definedName name="HTML_Title" hidden="1">"業務ｺｰﾄﾞ"</definedName>
    <definedName name="HW9707K">[8]仕切価格!$B$1:$BD$231</definedName>
    <definedName name="ＩＨ">#REF!</definedName>
    <definedName name="item1">#REF!</definedName>
    <definedName name="Ｉホ">#REF!</definedName>
    <definedName name="k" localSheetId="2" hidden="1">{"VIEW1",#N/A,FALSE,"春木";"VIEW2",#N/A,FALSE,"春木";"VIEW3",#N/A,FALSE,"春木"}</definedName>
    <definedName name="k" hidden="1">{"VIEW1",#N/A,FALSE,"春木";"VIEW2",#N/A,FALSE,"春木";"VIEW3",#N/A,FALSE,"春木"}</definedName>
    <definedName name="ki" localSheetId="2" hidden="1">{"'Sheet1'!$A$1:$O$49"}</definedName>
    <definedName name="ki" hidden="1">{"'Sheet1'!$A$1:$O$49"}</definedName>
    <definedName name="kkkk" hidden="1">#REF!</definedName>
    <definedName name="ｌ" localSheetId="2" hidden="1">{"VIEW1",#N/A,FALSE,"春木";"VIEW2",#N/A,FALSE,"春木";"VIEW3",#N/A,FALSE,"春木"}</definedName>
    <definedName name="ｌ" hidden="1">{"VIEW1",#N/A,FALSE,"春木";"VIEW2",#N/A,FALSE,"春木";"VIEW3",#N/A,FALSE,"春木"}</definedName>
    <definedName name="ＬＨ">#REF!</definedName>
    <definedName name="lo" localSheetId="2" hidden="1">{"'Sheet1'!$A$1:$O$49"}</definedName>
    <definedName name="lo" hidden="1">{"'Sheet1'!$A$1:$O$49"}</definedName>
    <definedName name="ＬサＨ">#REF!</definedName>
    <definedName name="Ｌサホ">#REF!</definedName>
    <definedName name="ＬニＨ">#REF!</definedName>
    <definedName name="Ｌニホ">#REF!</definedName>
    <definedName name="Ｌホ">#REF!</definedName>
    <definedName name="ＭＨ">#REF!</definedName>
    <definedName name="Ｍホ">#REF!</definedName>
    <definedName name="ｎ">'[9]１．社内ﾈｯﾄﾜｰｸﾊｰﾄﾞｳｪｱ'!#REF!</definedName>
    <definedName name="ＯＨ">#REF!</definedName>
    <definedName name="OPT_NO">[10]!OPT_NO</definedName>
    <definedName name="OPT_YES">[10]!OPT_YES</definedName>
    <definedName name="Ｏホ">#REF!</definedName>
    <definedName name="PG単価">[11]明細合計!#REF!</definedName>
    <definedName name="PG田中">#REF!</definedName>
    <definedName name="_xlnm.Print_Area" localSheetId="1">server!$A$1:$G$507</definedName>
    <definedName name="PrintDaicho">[12]!PrintDaicho</definedName>
    <definedName name="Query___ページを指定して会社別作業パレットを取得する" localSheetId="2">[3]項目移送!#REF!</definedName>
    <definedName name="Query___ページを指定して会社別作業パレットを取得する">[3]項目移送!#REF!</definedName>
    <definedName name="Query___ページを指定して組織別作業パレットを取得する" localSheetId="2">[3]項目移送!#REF!</definedName>
    <definedName name="Query___ページを指定して組織別作業パレットを取得する">[3]項目移送!#REF!</definedName>
    <definedName name="QuitDaicho">[12]!QuitDaicho</definedName>
    <definedName name="SE単価">[11]明細合計!#REF!</definedName>
    <definedName name="sisann" hidden="1">#REF!</definedName>
    <definedName name="sss" hidden="1">#REF!</definedName>
    <definedName name="SS単価">#REF!</definedName>
    <definedName name="STEP概算">#REF!</definedName>
    <definedName name="ＳＷ">#REF!</definedName>
    <definedName name="Ver002001006特休残管理対応" hidden="1">#REF!</definedName>
    <definedName name="ｗ">'[7]見積明細(ハードのみ）'!#REF!</definedName>
    <definedName name="WC単価">'[7]見積明細(ハードのみ）'!$X$5:$X$34</definedName>
    <definedName name="wrn.MIND." localSheetId="2" hidden="1">{#N/A,#N/A,TRUE,"Sheet2";#N/A,#N/A,TRUE,"Sheet3";#N/A,#N/A,TRUE,"Sheet4";#N/A,#N/A,TRUE,"Sheet1"}</definedName>
    <definedName name="wrn.MIND." hidden="1">{#N/A,#N/A,TRUE,"Sheet2";#N/A,#N/A,TRUE,"Sheet3";#N/A,#N/A,TRUE,"Sheet4";#N/A,#N/A,TRUE,"Sheet1"}</definedName>
    <definedName name="wrn.PRINT_ALL." localSheetId="2" hidden="1">{"VIEW1",#N/A,FALSE,"春木";"VIEW2",#N/A,FALSE,"春木";"VIEW3",#N/A,FALSE,"春木"}</definedName>
    <definedName name="wrn.PRINT_ALL." hidden="1">{"VIEW1",#N/A,FALSE,"春木";"VIEW2",#N/A,FALSE,"春木";"VIEW3",#N/A,FALSE,"春木"}</definedName>
    <definedName name="wrn.REPORT1." localSheetId="2" hidden="1">{"VIEW1",#N/A,FALSE,"懸案事項";"VIEW2",#N/A,FALSE,"懸案事項"}</definedName>
    <definedName name="wrn.REPORT1." hidden="1">{"VIEW1",#N/A,FALSE,"懸案事項";"VIEW2",#N/A,FALSE,"懸案事項"}</definedName>
    <definedName name="ＸＸＸ" localSheetId="2" hidden="1">{"'Sheet1'!$A$1:$I$153"}</definedName>
    <definedName name="ＸＸＸ" hidden="1">{"'Sheet1'!$A$1:$I$153"}</definedName>
    <definedName name="あ">#REF!</definedName>
    <definedName name="あ１">#REF!</definedName>
    <definedName name="ああ" hidden="1">#REF!</definedName>
    <definedName name="あああ" localSheetId="2" hidden="1">{#N/A,#N/A,TRUE,"Sheet2";#N/A,#N/A,TRUE,"Sheet3";#N/A,#N/A,TRUE,"Sheet4";#N/A,#N/A,TRUE,"Sheet1"}</definedName>
    <definedName name="あああ" hidden="1">{#N/A,#N/A,TRUE,"Sheet2";#N/A,#N/A,TRUE,"Sheet3";#N/A,#N/A,TRUE,"Sheet4";#N/A,#N/A,TRUE,"Sheet1"}</definedName>
    <definedName name="ああああ" hidden="1">#REF!</definedName>
    <definedName name="あああああ" localSheetId="2" hidden="1">{"'Sheet1'!$A$1:$I$153"}</definedName>
    <definedName name="あああああ" hidden="1">{"'Sheet1'!$A$1:$I$153"}</definedName>
    <definedName name="ああああああああああ">#REF!</definedName>
    <definedName name="あい" hidden="1">#REF!</definedName>
    <definedName name="あいう" localSheetId="2" hidden="1">{"VIEW1",#N/A,FALSE,"懸案事項";"VIEW2",#N/A,FALSE,"懸案事項"}</definedName>
    <definedName name="あいう" hidden="1">{"VIEW1",#N/A,FALSE,"懸案事項";"VIEW2",#N/A,FALSE,"懸案事項"}</definedName>
    <definedName name="ありがとうございました。" localSheetId="2" hidden="1">{"VIEW1",#N/A,FALSE,"懸案事項";"VIEW2",#N/A,FALSE,"懸案事項"}</definedName>
    <definedName name="ありがとうございました。" hidden="1">{"VIEW1",#N/A,FALSE,"懸案事項";"VIEW2",#N/A,FALSE,"懸案事項"}</definedName>
    <definedName name="い" hidden="1">#REF!</definedName>
    <definedName name="え" hidden="1">#REF!</definedName>
    <definedName name="えらー" hidden="1">[13]表紙!#REF!</definedName>
    <definedName name="エラー一覧" hidden="1">[13]表紙!#REF!</definedName>
    <definedName name="クＨ">#REF!</definedName>
    <definedName name="クサＨ">#REF!</definedName>
    <definedName name="クサホ">#REF!</definedName>
    <definedName name="クにＨ">#REF!</definedName>
    <definedName name="クニホ">#REF!</definedName>
    <definedName name="クホ">#REF!</definedName>
    <definedName name="コアタイム時間横棒">[2]項目移送!#REF!</definedName>
    <definedName name="サＨ">'[14]１．社内ﾈｯﾄﾜｰｸﾊｰﾄﾞｳｪｱ'!#REF!</definedName>
    <definedName name="サホ">'[14]１．社内ﾈｯﾄﾜｰｸﾊｰﾄﾞｳｪｱ'!#REF!</definedName>
    <definedName name="サホ1">#REF!</definedName>
    <definedName name="ｻﾎﾟｰﾄﾏﾆｭｱﾙ" hidden="1">#REF!</definedName>
    <definedName name="サンプル" hidden="1">#REF!</definedName>
    <definedName name="サンプル２" hidden="1">[13]表紙!#REF!</definedName>
    <definedName name="サンプルあ" hidden="1">[13]表紙!#REF!</definedName>
    <definedName name="すすす" hidden="1">[13]定義書!#REF!</definedName>
    <definedName name="だ" localSheetId="2" hidden="1">{"'Sheet1'!$A$1:$I$153"}</definedName>
    <definedName name="だ" hidden="1">{"'Sheet1'!$A$1:$I$153"}</definedName>
    <definedName name="タスクドキュメント１" hidden="1">#REF!</definedName>
    <definedName name="ｯb" localSheetId="2" hidden="1">{"'Sheet1'!$A$1:$I$153"}</definedName>
    <definedName name="ｯb" hidden="1">{"'Sheet1'!$A$1:$I$153"}</definedName>
    <definedName name="ツール別見積工数">#REF!</definedName>
    <definedName name="ディテール" hidden="1">[13]表紙!#REF!</definedName>
    <definedName name="テーブル項目">[15]項目定義書!$A$3:$E$364</definedName>
    <definedName name="テスト５" localSheetId="2" hidden="1">{"'Sheet1'!$A$1:$I$153"}</definedName>
    <definedName name="テスト５" hidden="1">{"'Sheet1'!$A$1:$I$153"}</definedName>
    <definedName name="てててて" localSheetId="2" hidden="1">{"'Sheet1'!$A$1:$I$153"}</definedName>
    <definedName name="てててて" hidden="1">{"'Sheet1'!$A$1:$I$153"}</definedName>
    <definedName name="とととと" localSheetId="2" hidden="1">{"'Sheet1'!$A$1:$I$153"}</definedName>
    <definedName name="とととと" hidden="1">{"'Sheet1'!$A$1:$I$153"}</definedName>
    <definedName name="ドラッグでガントチャートを伸縮操作する_休憩時間横棒以外">[2]項目移送!#REF!</definedName>
    <definedName name="ドラッグでフレックス勤務時間横棒の伸縮操作">#REF!</definedName>
    <definedName name="ドラッグでフレックス勤務時間横棒の移動操作">#REF!</definedName>
    <definedName name="ドラッグで休憩時間横棒を移動操作する">[2]項目移送!#REF!</definedName>
    <definedName name="ハ１">#REF!</definedName>
    <definedName name="は２">#REF!</definedName>
    <definedName name="ハ２ホ">#REF!</definedName>
    <definedName name="は３">#REF!</definedName>
    <definedName name="ハサホ">#REF!</definedName>
    <definedName name="ﾊﾞｽ･ﾀｸｼｰ">#REF!</definedName>
    <definedName name="ハホ">#REF!</definedName>
    <definedName name="パラメータ項目" hidden="1">#REF!</definedName>
    <definedName name="パレット選択モードに変換する">[3]項目移送!#REF!</definedName>
    <definedName name="ファイル展開">#N/A</definedName>
    <definedName name="フレックス_コアタイム_時間横棒の再表示">[2]UI処理!#REF!</definedName>
    <definedName name="フレックスコアタイム時間横棒の再表示">[2]UI処理!#REF!</definedName>
    <definedName name="フレックス勤務時間横棒">[2]項目移送!#REF!</definedName>
    <definedName name="ヘッダー">#REF!</definedName>
    <definedName name="ボタン制御マトリクス" hidden="1">#REF!</definedName>
    <definedName name="ユーザー一覧">'[16]工数計算(ﾈｯﾄﾜｰｸ）'!#REF!</definedName>
    <definedName name="ユーザー固有情報の新規作成">#REF!</definedName>
    <definedName name="ワイドに">[17]!ワイドに</definedName>
    <definedName name="んんんん" localSheetId="2" hidden="1">{"'Sheet1'!$A$1:$I$153"}</definedName>
    <definedName name="んんんん" hidden="1">{"'Sheet1'!$A$1:$I$153"}</definedName>
    <definedName name="一般社員時間外労働手当部門別集計ｸｴﾘｰ">#REF!</definedName>
    <definedName name="人日原価">#REF!</definedName>
    <definedName name="仕切り">'[7]見積明細(ハードのみ）'!$R$5:$R$34</definedName>
    <definedName name="仕切単価">'[7]見積明細(ハードのみ）'!$R$5:$R$34</definedName>
    <definedName name="休憩時間横棒">[2]項目移送!#REF!</definedName>
    <definedName name="休憩時間横棒_A8_4_の生成">[3]UI処理!#REF!</definedName>
    <definedName name="休憩時間横棒の表示">#REF!</definedName>
    <definedName name="休憩時間横棒作成">[3]項目移送!#REF!</definedName>
    <definedName name="休暇時間横棒の作成">[3]項目移送!#REF!</definedName>
    <definedName name="住民税115">#REF!</definedName>
    <definedName name="住民税96">#REF!</definedName>
    <definedName name="住民税納付先の登録7">#REF!</definedName>
    <definedName name="作業モード" hidden="1">#REF!</definedName>
    <definedName name="作業モードの場合">[3]項目移送!#REF!</definedName>
    <definedName name="作業時間横棒を作業貼り付けできる範囲">[3]UI処理!#REF!</definedName>
    <definedName name="作業詳細ダイアログ起動処理">[3]項目移送!#REF!</definedName>
    <definedName name="作業選択モードに変換する">[3]項目移送!#REF!</definedName>
    <definedName name="価格表">#REF!</definedName>
    <definedName name="保守単価">'[7]見積明細(ハードのみ）'!$L$5:$L$34</definedName>
    <definedName name="保守委託単価">'[7]見積明細(ハードのみ）'!$N$5:$N$34</definedName>
    <definedName name="保守支援単価">'[7]見積明細(ハードのみ）'!$P$5:$P$34</definedName>
    <definedName name="値引単価">'[7]見積明細(ハードのみ）'!$J$5:$J$34</definedName>
    <definedName name="備考">'[7]見積明細(ハードのみ）'!$AA$5:$AA$34</definedName>
    <definedName name="処理サイクル" localSheetId="2" hidden="1">{"'Sheet1'!$A$1:$I$153"}</definedName>
    <definedName name="処理サイクル" hidden="1">{"'Sheet1'!$A$1:$I$153"}</definedName>
    <definedName name="削除０１" hidden="1">'[1]テーブル定義書（案件番号採番）'!#REF!</definedName>
    <definedName name="削除０２" hidden="1">#REF!</definedName>
    <definedName name="削除０３" hidden="1">#REF!</definedName>
    <definedName name="削除０４" hidden="1">'[1]テーブル定義書（案件番号採番）'!#REF!</definedName>
    <definedName name="削除０５" hidden="1">#REF!</definedName>
    <definedName name="削除０６" hidden="1">#REF!</definedName>
    <definedName name="削除０７" hidden="1">'[1]テーブル定義書（案件番号採番）'!#REF!</definedName>
    <definedName name="削除０８" hidden="1">#REF!</definedName>
    <definedName name="削除０９" hidden="1">#REF!</definedName>
    <definedName name="前週送り">#REF!</definedName>
    <definedName name="勤務合計の試算">[2]項目移送!#REF!</definedName>
    <definedName name="勤務情報存在から処理">#REF!</definedName>
    <definedName name="勤務種類コード_A6_2_の勤務種類は既存時に_勤務種類情報を表示する">[2]項目移送!#REF!</definedName>
    <definedName name="勤務種類入力時_就業時間帯入力時">#REF!</definedName>
    <definedName name="勤務種類名称_A6_3_・就業時間帯名称_A6_6_をクリックする">#REF!</definedName>
    <definedName name="単価">#REF!</definedName>
    <definedName name="単価種別">#REF!</definedName>
    <definedName name="印刷">[18]!印刷</definedName>
    <definedName name="原価">#REF!</definedName>
    <definedName name="売値">#REF!</definedName>
    <definedName name="定価">#REF!</definedName>
    <definedName name="宿泊">#REF!</definedName>
    <definedName name="宿泊単金">#REF!</definedName>
    <definedName name="対象期間">#REF!</definedName>
    <definedName name="就業時間帯コード_A6_5_の就業時間帯は既存時に_就業時間帯情報を表示する">[2]項目移送!#REF!</definedName>
    <definedName name="工程別生産性">#REF!</definedName>
    <definedName name="希望_A1_3_をクリックする">#REF!</definedName>
    <definedName name="応援時間横棒の作成">[3]項目移送!#REF!</definedName>
    <definedName name="応援者の職場名を表示しない">#REF!</definedName>
    <definedName name="応援者の職場名を表示する">#REF!</definedName>
    <definedName name="応援者の職場名を表示する_A3_4_はチェックされていない">#REF!</definedName>
    <definedName name="応援者の職場名を表示する_A3_4_はチェックされている">#REF!</definedName>
    <definedName name="操作単位選択_A3_2_を選択する">#REF!</definedName>
    <definedName name="日付別勤務情報で再表示する">#REF!</definedName>
    <definedName name="日帰り">#REF!</definedName>
    <definedName name="日帰り単金">#REF!</definedName>
    <definedName name="時間外労働時間横棒の表示">#REF!</definedName>
    <definedName name="概要_基準日設定" hidden="1">#REF!</definedName>
    <definedName name="標準価格">'[7]見積明細(ハードのみ）'!$C$5:$H$34</definedName>
    <definedName name="機種SORT">[19]!機種SORT</definedName>
    <definedName name="機能別原価">#REF!</definedName>
    <definedName name="流動勤務時間横棒の再表示">[2]UI処理!#REF!</definedName>
    <definedName name="画面1">#REF!</definedName>
    <definedName name="画面2">#REF!</definedName>
    <definedName name="画面３">#REF!</definedName>
    <definedName name="画面4">#REF!</definedName>
    <definedName name="画面5">#REF!</definedName>
    <definedName name="画面6">#REF!</definedName>
    <definedName name="画面7">#REF!</definedName>
    <definedName name="直扱単価">'[7]見積明細(ハードのみ）'!$V$5:$V$34</definedName>
    <definedName name="社共単価">'[7]見積明細(ハードのみ）'!$T$5:$T$34</definedName>
    <definedName name="種別">#REF!</definedName>
    <definedName name="終了">[20]!終了</definedName>
    <definedName name="育児介護短時間横棒の作成">[3]項目移送!#REF!</definedName>
    <definedName name="行事_A2_1_6_をクリックする">#REF!</definedName>
    <definedName name="見やすく">[17]!見やすく</definedName>
    <definedName name="見積工数">#REF!</definedName>
    <definedName name="解析">#N/A</definedName>
    <definedName name="設計書">#N/A</definedName>
    <definedName name="詳細ダイアログから戻る">#REF!</definedName>
    <definedName name="詳細ダイアログ起動">#REF!</definedName>
    <definedName name="詳細設定画面から戻る">#REF!</definedName>
    <definedName name="詳細設定画面を起動する">#REF!</definedName>
    <definedName name="起動する">#REF!</definedName>
    <definedName name="起動する時に_個人スケジュール修正_職場別_から情報を取得する。">#REF!</definedName>
    <definedName name="返戻種類追加" localSheetId="2" hidden="1">{"'Sheet1'!$A$1:$I$153"}</definedName>
    <definedName name="返戻種類追加" hidden="1">{"'Sheet1'!$A$1:$I$153"}</definedName>
    <definedName name="返戻種類追加２" localSheetId="2" hidden="1">{"'Sheet1'!$A$1:$I$153"}</definedName>
    <definedName name="返戻種類追加２" hidden="1">{"'Sheet1'!$A$1:$I$153"}</definedName>
    <definedName name="通常勤務時間横棒">[2]項目移送!#REF!</definedName>
    <definedName name="通常勤務時間横棒の再表示">[2]UI処理!#REF!</definedName>
    <definedName name="部">'[7]見積明細(ハードのみ）'!$Z$5:$Z$34</definedName>
    <definedName name="部門別時間外労働手当状況">#REF!</definedName>
    <definedName name="重複" hidden="1">[21]表紙!#REF!</definedName>
    <definedName name="銀行の登録48">#REF!</definedName>
    <definedName name="銀行の登録67">#REF!</definedName>
    <definedName name="銀行の登録7">#REF!</definedName>
    <definedName name="開始時刻・終了時刻の手入力をチェック_する">#REF!</definedName>
    <definedName name="開始時刻順に並び替える_A3_3_はチェックされていない">#REF!</definedName>
    <definedName name="開始時刻順に並び替える_A3_3_はチェックされている">#REF!</definedName>
    <definedName name="関連表" hidden="1">#REF!</definedName>
    <definedName name="関連表２" hidden="1">#REF!</definedName>
    <definedName name="電子帳票仕様" hidden="1">[22]表紙!#REF!</definedName>
    <definedName name="電車">#REF!</definedName>
    <definedName name="項目名の登録1">#REF!</definedName>
    <definedName name="項目名の登録2">#REF!</definedName>
    <definedName name="項目名の登録3">#REF!</definedName>
    <definedName name="項目名の登録4">#REF!</definedName>
    <definedName name="項目名の登録5">#REF!</definedName>
    <definedName name="項目名の登録6">#REF!</definedName>
    <definedName name="項目名の登録7">#REF!</definedName>
    <definedName name="項目名の登録8">#REF!</definedName>
    <definedName name="飛行機">#REF!</definedName>
  </definedNames>
  <calcPr calcId="191029"/>
  <customWorkbookViews>
    <customWorkbookView name="景 方 - 個人用ビュー" guid="{94F9D0D2-EC39-4B28-A9CE-EF6F4BDE43E7}" mergeInterval="0" personalView="1" maximized="1" xWindow="-8" yWindow="-8" windowWidth="1936" windowHeight="1056" activeSheetId="2"/>
    <customWorkbookView name="大竹 紅美子 - 個人用ビュー" guid="{7B14AD61-6706-4BF4-8DB1-E7C615A7F516}" mergeInterval="0" personalView="1" maximized="1" xWindow="59" yWindow="-8" windowWidth="1869" windowHeight="1096" activeSheetId="2"/>
    <customWorkbookView name="Pham Van Dan - 個人用ビュー" guid="{EC12C215-BC47-4FC8-85F3-3C4C1C825C4C}" mergeInterval="0" personalView="1" maximized="1" xWindow="-8" yWindow="-8" windowWidth="1936" windowHeight="1056" activeSheetId="2"/>
    <customWorkbookView name="三浦 寛子 - 個人用ビュー" guid="{5E7A591E-0B80-4110-8562-092D76725BFD}" mergeInterval="0" personalView="1" maximized="1" xWindow="-8" yWindow="-8" windowWidth="1936" windowHeight="1096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17" i="59" l="1"/>
  <c r="F708" i="57"/>
  <c r="F686" i="57"/>
  <c r="F685" i="57"/>
  <c r="E38" i="59"/>
  <c r="E36" i="59"/>
  <c r="E7" i="59"/>
  <c r="F429" i="57" l="1"/>
  <c r="F365" i="57"/>
  <c r="F71" i="57" l="1"/>
  <c r="F92" i="57"/>
  <c r="F91" i="57"/>
  <c r="F72" i="57"/>
  <c r="F69" i="57"/>
  <c r="F68" i="57"/>
  <c r="F67" i="57"/>
  <c r="F33" i="57"/>
  <c r="F32" i="57"/>
  <c r="F14" i="57"/>
  <c r="F13" i="57"/>
  <c r="F5" i="57"/>
  <c r="F4" i="57"/>
  <c r="X6" i="17" l="1"/>
  <c r="V6" i="17" l="1"/>
  <c r="X9" i="17" l="1"/>
  <c r="V9" i="17"/>
  <c r="W9" i="17" s="1"/>
  <c r="U9" i="17"/>
  <c r="T9" i="17"/>
  <c r="F9" i="17"/>
  <c r="X10" i="17" l="1"/>
  <c r="V10" i="17"/>
  <c r="W10" i="17" s="1"/>
  <c r="U10" i="17"/>
  <c r="T10" i="17"/>
  <c r="F10" i="17"/>
  <c r="H10" i="17" s="1"/>
  <c r="AC9" i="17" l="1"/>
  <c r="G9" i="17"/>
  <c r="H9" i="17"/>
  <c r="AC10" i="17"/>
  <c r="G10" i="17"/>
  <c r="Z12" i="17" l="1"/>
  <c r="Y12" i="17"/>
  <c r="S12" i="17"/>
  <c r="R12" i="17"/>
  <c r="Q12" i="17"/>
  <c r="P12" i="17"/>
  <c r="N12" i="17"/>
  <c r="M12" i="17"/>
  <c r="L12" i="17"/>
  <c r="K12" i="17"/>
  <c r="J12" i="17"/>
  <c r="I12" i="17"/>
  <c r="O12" i="17"/>
  <c r="X8" i="17"/>
  <c r="V8" i="17"/>
  <c r="W8" i="17" s="1"/>
  <c r="U8" i="17"/>
  <c r="T8" i="17"/>
  <c r="F8" i="17"/>
  <c r="X7" i="17"/>
  <c r="V7" i="17"/>
  <c r="W7" i="17" s="1"/>
  <c r="U7" i="17"/>
  <c r="T7" i="17"/>
  <c r="F7" i="17"/>
  <c r="H7" i="17" s="1"/>
  <c r="U6" i="17"/>
  <c r="T6" i="17"/>
  <c r="F6" i="17"/>
  <c r="G6" i="17" s="1"/>
  <c r="H8" i="17" l="1"/>
  <c r="G8" i="17"/>
  <c r="W6" i="17"/>
  <c r="W12" i="17" s="1"/>
  <c r="V12" i="17"/>
  <c r="G7" i="17"/>
  <c r="H6" i="17"/>
  <c r="T12" i="17"/>
  <c r="X12" i="17"/>
  <c r="U12" i="17"/>
  <c r="AC7" i="17"/>
  <c r="AC8" i="17"/>
  <c r="F12" i="17"/>
  <c r="AC6" i="17" l="1"/>
  <c r="AC12" i="17" s="1"/>
  <c r="AC13" i="17" l="1"/>
  <c r="AC14" i="17"/>
  <c r="AC16" i="17" l="1"/>
  <c r="AC17" i="17" l="1"/>
  <c r="E30" i="17" l="1"/>
  <c r="E29" i="17"/>
  <c r="E46" i="17"/>
  <c r="E31" i="17"/>
  <c r="E32" i="17"/>
  <c r="E47" i="17"/>
  <c r="E35" i="17"/>
  <c r="E34" i="17"/>
  <c r="E36" i="17"/>
  <c r="E37" i="17"/>
  <c r="E44" i="17"/>
  <c r="AC18" i="17"/>
  <c r="E38" i="17"/>
  <c r="E28" i="17"/>
  <c r="E45" i="17"/>
  <c r="E39" i="17"/>
  <c r="E40" i="17"/>
  <c r="E27" i="17" l="1"/>
  <c r="E43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Vu Tien Lam</author>
  </authors>
  <commentList>
    <comment ref="F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này còn phụ thuộc vào số người làm, nếu có nhiều người cùng code 1 màn hình thì cần nhân thêm hệ số
1 dev, 1 tester: dev(2/3), tester(1/3)
2 dev, 1 tester: dev(2/3)*2, tester(1/3)</t>
        </r>
      </text>
    </comment>
    <comment ref="J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QA作成、担当者相談、回答理解 
1 dev, 1 tester: dev(2/3), tester(1/3)
2 dev, 1 tester: dev(2/3)*2, tester(1/3)</t>
        </r>
      </text>
    </comment>
    <comment ref="T3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⑥ Coder Mutual CodeReview </t>
        </r>
      </text>
    </comment>
    <comment ref="X3" authorId="1" shapeId="0" xr:uid="{00000000-0006-0000-0300-000004000000}">
      <text>
        <r>
          <rPr>
            <sz val="9"/>
            <color indexed="81"/>
            <rFont val="Tahoma"/>
            <family val="2"/>
          </rPr>
          <t xml:space="preserve">Test theo checksheet + evidence
</t>
        </r>
      </text>
    </comment>
  </commentList>
</comments>
</file>

<file path=xl/sharedStrings.xml><?xml version="1.0" encoding="utf-8"?>
<sst xmlns="http://schemas.openxmlformats.org/spreadsheetml/2006/main" count="324" uniqueCount="249">
  <si>
    <t>作業分割構成</t>
    <phoneticPr fontId="7" type="noConversion"/>
  </si>
  <si>
    <t>番号</t>
    <rPh sb="0" eb="2">
      <t>ﾊﾞﾝｺﾞｳ</t>
    </rPh>
    <phoneticPr fontId="7" type="noConversion"/>
  </si>
  <si>
    <t>機能ID</t>
    <rPh sb="0" eb="2">
      <t>ｷﾉｳ</t>
    </rPh>
    <phoneticPr fontId="7" type="noConversion"/>
  </si>
  <si>
    <t>タスク細目</t>
    <phoneticPr fontId="7" type="noConversion"/>
  </si>
  <si>
    <t>複雑度</t>
  </si>
  <si>
    <t>工数（人時）</t>
    <rPh sb="0" eb="2">
      <t>ｺｳｽｳ</t>
    </rPh>
    <rPh sb="3" eb="4">
      <t>ﾆﾝ</t>
    </rPh>
    <rPh sb="4" eb="5">
      <t>ｼﾞ</t>
    </rPh>
    <phoneticPr fontId="7" type="noConversion"/>
  </si>
  <si>
    <t>合計</t>
    <rPh sb="0" eb="2">
      <t>ｺﾞｳｹｲ</t>
    </rPh>
    <phoneticPr fontId="7" type="noConversion"/>
  </si>
  <si>
    <t>要件・設計理解</t>
  </si>
  <si>
    <t xml:space="preserve">翻訳（設計書・仕様書） </t>
  </si>
  <si>
    <t xml:space="preserve">⑫ Interpretation（QA) </t>
  </si>
  <si>
    <t>説明会</t>
  </si>
  <si>
    <t>ドメインクラス図作成</t>
  </si>
  <si>
    <t>UI技術設計</t>
  </si>
  <si>
    <t>テーブル設計</t>
  </si>
  <si>
    <t>設計レビュー</t>
    <phoneticPr fontId="7" type="noConversion"/>
  </si>
  <si>
    <t>Code Domain</t>
  </si>
  <si>
    <t>Code UnitTest</t>
  </si>
  <si>
    <t>Code UI</t>
  </si>
  <si>
    <t>内部実装</t>
  </si>
  <si>
    <t>ソースレビュー
(Mutual)</t>
  </si>
  <si>
    <t>製造者テスト</t>
  </si>
  <si>
    <t>テストチェックシート作る</t>
  </si>
  <si>
    <t>テストチェックシートレビュー</t>
  </si>
  <si>
    <t>単体テスト</t>
  </si>
  <si>
    <t>納品前検査</t>
    <phoneticPr fontId="7"/>
  </si>
  <si>
    <t>デバッグ
(reworking code 0.1 + test 0.05)</t>
  </si>
  <si>
    <t>Dev 理解</t>
  </si>
  <si>
    <t>Tester 理解</t>
  </si>
  <si>
    <t>Dev debug</t>
  </si>
  <si>
    <t>Tester debug</t>
  </si>
  <si>
    <t>開発(新規製造）</t>
    <rPh sb="0" eb="2">
      <t>ｶｲﾊﾂ</t>
    </rPh>
    <rPh sb="3" eb="5">
      <t>ｼﾝｷ</t>
    </rPh>
    <rPh sb="5" eb="7">
      <t>ｾｲｿﾞｳ</t>
    </rPh>
    <phoneticPr fontId="7" type="noConversion"/>
  </si>
  <si>
    <t>中</t>
  </si>
  <si>
    <t>開発合計</t>
    <rPh sb="0" eb="2">
      <t>ｶｲﾊﾂ</t>
    </rPh>
    <rPh sb="2" eb="4">
      <t>ｺﾞｳｹｲ</t>
    </rPh>
    <phoneticPr fontId="7" type="noConversion"/>
  </si>
  <si>
    <t>実装工数ｘ10％</t>
    <phoneticPr fontId="7"/>
  </si>
  <si>
    <t>管理合計</t>
    <rPh sb="0" eb="2">
      <t>ｶﾝﾘ</t>
    </rPh>
    <rPh sb="2" eb="4">
      <t>ｺﾞｳｹｲ</t>
    </rPh>
    <phoneticPr fontId="7" type="noConversion"/>
  </si>
  <si>
    <t>総合計</t>
    <rPh sb="0" eb="2">
      <t>ｿｳｺﾞｳ</t>
    </rPh>
    <rPh sb="2" eb="3">
      <t>ｹｲ</t>
    </rPh>
    <phoneticPr fontId="7" type="noConversion"/>
  </si>
  <si>
    <t>人月</t>
    <rPh sb="0" eb="2">
      <t>ﾆﾝｹﾞﾂ</t>
    </rPh>
    <phoneticPr fontId="7" type="noConversion"/>
  </si>
  <si>
    <t>複雑度ついて</t>
    <rPh sb="0" eb="2">
      <t>ﾌｸｻﾞﾂ</t>
    </rPh>
    <rPh sb="2" eb="3">
      <t>ﾄﾞ</t>
    </rPh>
    <phoneticPr fontId="7" type="noConversion"/>
  </si>
  <si>
    <t>　低：単純なデータの表示、登録</t>
    <rPh sb="1" eb="2">
      <t>ﾃｲ</t>
    </rPh>
    <rPh sb="3" eb="5">
      <t>ﾀﾝｼﾞｭﾝ</t>
    </rPh>
    <rPh sb="10" eb="12">
      <t>ﾋｮｳｼﾞ</t>
    </rPh>
    <rPh sb="13" eb="15">
      <t>ﾄｳﾛｸ</t>
    </rPh>
    <phoneticPr fontId="7" type="noConversion"/>
  </si>
  <si>
    <t>　中：低の処理に加え、ダイアログの作成や印刷処理など処理が発生する場合</t>
    <rPh sb="1" eb="2">
      <t>ﾁｭｳ</t>
    </rPh>
    <rPh sb="5" eb="7">
      <t>ｼｮﾘ</t>
    </rPh>
    <rPh sb="8" eb="9">
      <t>ｸﾜ</t>
    </rPh>
    <rPh sb="17" eb="19">
      <t>ｻｸｾｲ</t>
    </rPh>
    <rPh sb="20" eb="22">
      <t>ｲﾝｻﾂ</t>
    </rPh>
    <rPh sb="22" eb="24">
      <t>ｼｮﾘ</t>
    </rPh>
    <rPh sb="26" eb="28">
      <t>ｼｮﾘ</t>
    </rPh>
    <rPh sb="29" eb="31">
      <t>ﾊｯｾｲ</t>
    </rPh>
    <rPh sb="33" eb="35">
      <t>ﾊﾞｱｲ</t>
    </rPh>
    <phoneticPr fontId="7" type="noConversion"/>
  </si>
  <si>
    <t>　高：処理が複雑（履歴が関係するデータを扱う等、JavaScript・Ajax等の処理が利用、他テーブルを参照・更新する）なもの</t>
    <rPh sb="1" eb="2">
      <t>ｺｳ</t>
    </rPh>
    <rPh sb="3" eb="5">
      <t>ｼｮﾘ</t>
    </rPh>
    <rPh sb="6" eb="8">
      <t>ﾌｸｻﾞﾂ</t>
    </rPh>
    <rPh sb="9" eb="11">
      <t>ﾘﾚｷ</t>
    </rPh>
    <rPh sb="12" eb="14">
      <t>ｶﾝｹｲ</t>
    </rPh>
    <rPh sb="20" eb="21">
      <t>ｱﾂｶ</t>
    </rPh>
    <rPh sb="22" eb="23">
      <t>ﾄｳ</t>
    </rPh>
    <rPh sb="39" eb="40">
      <t>ﾄｳ</t>
    </rPh>
    <rPh sb="41" eb="43">
      <t>ｼｮﾘ</t>
    </rPh>
    <rPh sb="44" eb="46">
      <t>ﾘﾖｳ</t>
    </rPh>
    <rPh sb="47" eb="48">
      <t>ﾀ</t>
    </rPh>
    <rPh sb="53" eb="55">
      <t>ｻﾝｼｮｳ</t>
    </rPh>
    <rPh sb="56" eb="58">
      <t>ｺｳｼﾝ</t>
    </rPh>
    <phoneticPr fontId="7" type="noConversion"/>
  </si>
  <si>
    <t>超高：高の処理に加え、対応項目が多岐にわたる場合</t>
    <rPh sb="0" eb="1">
      <t>ﾁｮｳ</t>
    </rPh>
    <rPh sb="3" eb="4">
      <t>ｺｳ</t>
    </rPh>
    <rPh sb="5" eb="7">
      <t>ｼｮﾘ</t>
    </rPh>
    <rPh sb="8" eb="9">
      <t>ｸﾜ</t>
    </rPh>
    <rPh sb="11" eb="13">
      <t>ﾀｲｵｳ</t>
    </rPh>
    <rPh sb="13" eb="15">
      <t>ｺｳﾓｸ</t>
    </rPh>
    <rPh sb="16" eb="18">
      <t>ﾀｷ</t>
    </rPh>
    <rPh sb="22" eb="24">
      <t>ﾊﾞｱｲ</t>
    </rPh>
    <phoneticPr fontId="7" type="noConversion"/>
  </si>
  <si>
    <t>パーセント</t>
    <phoneticPr fontId="7" type="noConversion"/>
  </si>
  <si>
    <t>備考</t>
  </si>
  <si>
    <t>開発</t>
    <rPh sb="0" eb="2">
      <t>ｶｲﾊﾂ</t>
    </rPh>
    <phoneticPr fontId="7" type="noConversion"/>
  </si>
  <si>
    <t>オーバーヘッド管理</t>
    <rPh sb="7" eb="9">
      <t>ｶﾝﾘ</t>
    </rPh>
    <phoneticPr fontId="7" type="noConversion"/>
  </si>
  <si>
    <t>PM</t>
    <phoneticPr fontId="8"/>
  </si>
  <si>
    <t>通訳・翻訳</t>
    <rPh sb="0" eb="2">
      <t>ツウヤク</t>
    </rPh>
    <rPh sb="3" eb="5">
      <t>ホンヤク</t>
    </rPh>
    <phoneticPr fontId="8"/>
  </si>
  <si>
    <t>説明会</t>
    <rPh sb="0" eb="3">
      <t>セツメイカイ</t>
    </rPh>
    <phoneticPr fontId="8"/>
  </si>
  <si>
    <t>開発合計工数ｘ8％</t>
    <phoneticPr fontId="7"/>
  </si>
  <si>
    <t>（工数比率）</t>
  </si>
  <si>
    <t>要件・設計理解</t>
    <rPh sb="0" eb="2">
      <t>ﾖｳｹﾝ</t>
    </rPh>
    <rPh sb="3" eb="5">
      <t>ｾｯｹｲ</t>
    </rPh>
    <rPh sb="5" eb="7">
      <t>ﾘｶｲ</t>
    </rPh>
    <phoneticPr fontId="21" type="noConversion"/>
  </si>
  <si>
    <t>ドメイン実装</t>
    <rPh sb="4" eb="6">
      <t>ｼﾞｯｿｳ</t>
    </rPh>
    <phoneticPr fontId="21" type="noConversion"/>
  </si>
  <si>
    <t>UNIT TEST
UNIT TEST実装･実行</t>
    <rPh sb="19" eb="21">
      <t>ｼﾞｯｿｳ</t>
    </rPh>
    <rPh sb="22" eb="24">
      <t>ｼﾞｯｺｳ</t>
    </rPh>
    <phoneticPr fontId="21" type="noConversion"/>
  </si>
  <si>
    <t>UI実装</t>
    <rPh sb="2" eb="4">
      <t>ｼﾞｯｿｳ</t>
    </rPh>
    <phoneticPr fontId="21" type="noConversion"/>
  </si>
  <si>
    <t>Server実装</t>
    <rPh sb="6" eb="8">
      <t>ｼﾞｯｿｳ</t>
    </rPh>
    <phoneticPr fontId="21" type="noConversion"/>
  </si>
  <si>
    <t>帳票</t>
    <rPh sb="0" eb="2">
      <t>ﾁｮｳﾋｮｳ</t>
    </rPh>
    <phoneticPr fontId="22" type="noConversion"/>
  </si>
  <si>
    <t>コードレビュー</t>
    <phoneticPr fontId="21" type="noConversion"/>
  </si>
  <si>
    <t>製造者テスト</t>
    <rPh sb="0" eb="3">
      <t>ｾｲｿﾞｳｼｬ</t>
    </rPh>
    <phoneticPr fontId="21" type="noConversion"/>
  </si>
  <si>
    <t>単体テスト設計</t>
    <rPh sb="0" eb="2">
      <t>ﾀﾝﾀｲ</t>
    </rPh>
    <rPh sb="5" eb="7">
      <t>ｾｯｹｲ</t>
    </rPh>
    <phoneticPr fontId="21" type="noConversion"/>
  </si>
  <si>
    <t>単体テストレビュー</t>
    <rPh sb="0" eb="2">
      <t>ﾀﾝﾀｲ</t>
    </rPh>
    <phoneticPr fontId="21" type="noConversion"/>
  </si>
  <si>
    <t>単体テスト実行</t>
    <rPh sb="0" eb="2">
      <t>ﾀﾝﾀｲ</t>
    </rPh>
    <rPh sb="5" eb="7">
      <t>ｼﾞｯｺｳ</t>
    </rPh>
    <phoneticPr fontId="21" type="noConversion"/>
  </si>
  <si>
    <t>DEPLOY/納品前検査</t>
    <phoneticPr fontId="21" type="noConversion"/>
  </si>
  <si>
    <t>管理</t>
    <rPh sb="0" eb="2">
      <t>ｶﾝﾘ</t>
    </rPh>
    <phoneticPr fontId="21" type="noConversion"/>
  </si>
  <si>
    <t>開発</t>
    <rPh sb="0" eb="2">
      <t>ｶｲﾊﾂ</t>
    </rPh>
    <phoneticPr fontId="21" type="noConversion"/>
  </si>
  <si>
    <t>PM</t>
    <phoneticPr fontId="21" type="noConversion"/>
  </si>
  <si>
    <t>通訳・翻訳</t>
    <rPh sb="0" eb="2">
      <t>ﾂｳﾔｸ</t>
    </rPh>
    <rPh sb="3" eb="5">
      <t>ﾎﾝﾔｸ</t>
    </rPh>
    <phoneticPr fontId="21" type="noConversion"/>
  </si>
  <si>
    <t>説明会</t>
    <rPh sb="0" eb="3">
      <t>ｾﾂﾒｲｶｲ</t>
    </rPh>
    <phoneticPr fontId="21" type="noConversion"/>
  </si>
  <si>
    <t>成果物</t>
    <rPh sb="0" eb="3">
      <t>セイカブツ</t>
    </rPh>
    <phoneticPr fontId="6"/>
  </si>
  <si>
    <t>パス</t>
  </si>
  <si>
    <t>備考</t>
    <rPh sb="0" eb="2">
      <t>ビコウ</t>
    </rPh>
    <phoneticPr fontId="6"/>
  </si>
  <si>
    <t>Screen</t>
  </si>
  <si>
    <t>Note</t>
  </si>
  <si>
    <t>Coding time</t>
  </si>
  <si>
    <t>PG</t>
  </si>
  <si>
    <t>メニュー別OCD</t>
  </si>
  <si>
    <t>Assign</t>
  </si>
  <si>
    <t>KSU001</t>
    <phoneticPr fontId="6"/>
  </si>
  <si>
    <t>個人スケジュール修正(職場別)</t>
    <phoneticPr fontId="6"/>
  </si>
  <si>
    <t>KSU002</t>
    <phoneticPr fontId="6"/>
  </si>
  <si>
    <t>個人スケジュール修正(個人別)</t>
    <phoneticPr fontId="6"/>
  </si>
  <si>
    <t>新規
／修正</t>
    <rPh sb="0" eb="2">
      <t>シンキ</t>
    </rPh>
    <rPh sb="4" eb="6">
      <t>シュウセイ</t>
    </rPh>
    <phoneticPr fontId="1"/>
  </si>
  <si>
    <t>修正Ver</t>
    <rPh sb="0" eb="2">
      <t>シュウセイ</t>
    </rPh>
    <phoneticPr fontId="1"/>
  </si>
  <si>
    <t>ドメイン仕様書</t>
    <rPh sb="4" eb="7">
      <t>シヨウショ</t>
    </rPh>
    <phoneticPr fontId="6"/>
  </si>
  <si>
    <t>\\192.168.50.4\share\500_新構想開発\04_設計\40_ドメイン設計\ドメイン仕様書\UK\ワークフロー\Export\</t>
    <phoneticPr fontId="1"/>
  </si>
  <si>
    <t>修正</t>
    <rPh sb="0" eb="2">
      <t>シュウセイ</t>
    </rPh>
    <phoneticPr fontId="1"/>
  </si>
  <si>
    <t>ver2</t>
    <phoneticPr fontId="1"/>
  </si>
  <si>
    <t>\\192.168.50.4\share\500_新構想開発\04_設計\40_ドメイン設計\ドメイン仕様書\UK\ワークフロー\実績確認管理\承認ルート中間データ\</t>
    <phoneticPr fontId="1"/>
  </si>
  <si>
    <t>\\192.168.50.4\share\500_新構想開発\04_設計\40_ドメイン設計\ドメイン仕様書\UK\at_就業\function_就業機能\実績修正\月別修正\会社のフォーマット（スマホ版）</t>
  </si>
  <si>
    <t>新規</t>
    <rPh sb="0" eb="2">
      <t>シンキ</t>
    </rPh>
    <phoneticPr fontId="1"/>
  </si>
  <si>
    <t>RP_会社の月別実績の修正のフォーマット（スマホ版）Repository_ドメイン仕様書.xlsx</t>
    <phoneticPr fontId="1"/>
  </si>
  <si>
    <t>ドメインクラス図</t>
    <rPh sb="7" eb="8">
      <t>ズ</t>
    </rPh>
    <phoneticPr fontId="6"/>
  </si>
  <si>
    <t>UKDesign.ドメインモデル.NittsuSystem.UniversalK.就業.contexts.就業機能.実績修正.月別修正.月別実績の修正フォーマット</t>
    <phoneticPr fontId="1"/>
  </si>
  <si>
    <t>UKDesign.ドメインモデル.NittsuSystem.UniversalK.就業.contexts.就業機能.実績修正.月別修正.月別実績の修正フォーマット.会社のフォーマット（スマホ版）</t>
    <phoneticPr fontId="1"/>
  </si>
  <si>
    <t>ドメイン別OCD</t>
    <rPh sb="4" eb="5">
      <t>ベツ</t>
    </rPh>
    <phoneticPr fontId="6"/>
  </si>
  <si>
    <t>PrimitiveValue定義</t>
    <rPh sb="14" eb="16">
      <t>テイギ</t>
    </rPh>
    <phoneticPr fontId="1"/>
  </si>
  <si>
    <t>\\192.168.50.4\share\500_新構想開発\03_概要設計\01_概要設計書</t>
    <phoneticPr fontId="1"/>
  </si>
  <si>
    <t>PrimitiveValue定義.xlsx　　※PJ共通</t>
    <rPh sb="26" eb="28">
      <t>キョウツウ</t>
    </rPh>
    <phoneticPr fontId="1"/>
  </si>
  <si>
    <t>1. Thêm 1 param</t>
  </si>
  <si>
    <t>DS_指定職場から承認対象者を取得する_ドメイン仕様書.xlsx</t>
  </si>
  <si>
    <t>DomainService: 指定職場から承認対象者を取得する_ドメイン仕様書</t>
  </si>
  <si>
    <t>Pub: 指定職場から承認対象者を取得する</t>
  </si>
  <si>
    <t>IF_指定職場から承認対象者を取得するPublish_ドメイン仕様書.xlsx</t>
  </si>
  <si>
    <t>1. Thêm param xác định root type</t>
  </si>
  <si>
    <t>AR_会社の月別実績の修正のフォーマット（スマホ版）_ドメイン仕様書.xlsx</t>
  </si>
  <si>
    <t>RP-会社の月別実績の修正のフォーマット（スマホ版）Repository</t>
  </si>
  <si>
    <t>&lt;&lt;AggregateRoot&gt;&gt; 月次の初期表示フォーマット</t>
  </si>
  <si>
    <t>&lt;&lt;AggregateRoot&gt;&gt; 会社の月別実績の修正のフォーマット（スマホ版）- NEW</t>
  </si>
  <si>
    <t>&lt;&lt;AggregateRoot&gt;&gt; 月次の初期表示フォーマット - No.5315</t>
  </si>
  <si>
    <t>No.5315</t>
  </si>
  <si>
    <t>4. Selftest = 1</t>
  </si>
  <si>
    <t>&lt;&lt;AggregateRoot&gt;&gt; 会社の月別実績の修正のフォーマット（スマホ版）</t>
  </si>
  <si>
    <t xml:space="preserve">2. Code pub, pub implements, adapter, adapter implements, sử dụng ở service - mỗi mục 0,5, 5 mục  </t>
  </si>
  <si>
    <t>3. Self test - 1,5</t>
  </si>
  <si>
    <t>2. code ở domain service, xác định phạm vi ảnh hưởng, sửa ảnh hưởng - mỗi mục 1, 3 mục = 3</t>
  </si>
  <si>
    <t>3. self test - 1,5</t>
  </si>
  <si>
    <t>1. Tạo aggregateRoot: 1 object - 4 field, 1field = 0,3; 1 contruct = 03</t>
  </si>
  <si>
    <t>2. self test = 0,5</t>
  </si>
  <si>
    <t xml:space="preserve">1. Tạo entity , 4 field - mỗi field = 0,3; </t>
  </si>
  <si>
    <t>2. Tạo class PK cho entity = 0,5</t>
  </si>
  <si>
    <t>3. Tạo 2 hàm toDomain và toEntity, mỗi hàm  = 0,5</t>
  </si>
  <si>
    <t>4. Tạo inteface 5 hàm  = 1,5 (tạo class và xác định output các hàm)</t>
  </si>
  <si>
    <t>6. Selftest = 1,5</t>
  </si>
  <si>
    <t>1. Thêm 1 field = 0.25</t>
  </si>
  <si>
    <t>2. Update cho các hàm khác đang gọi đến có 4 hàm(Trung bình 0,5/hàm + thời gian tìm code 0.5) = 1/hàm</t>
  </si>
  <si>
    <t>3. Xác định và fix ảnh hưởng sau khi thêm field( bao gồm webSerrvice = 1, command = 1, UI truyền lên = 1,5)</t>
  </si>
  <si>
    <t>5. Implement interface ( trung bình khoảng 0,5/hàm + thêm 0,5 đọc tài liệu để xác đinh) có 5 hàm, 1 hàm = 1/hàm</t>
  </si>
  <si>
    <t>A：一覧画面</t>
  </si>
  <si>
    <t>本人確認を一括実行する</t>
  </si>
  <si>
    <t>1. Xác định input, output</t>
  </si>
  <si>
    <t>2. Tạo class DTO , các input đầu vào</t>
  </si>
  <si>
    <t>3. Tạo method cho webService</t>
  </si>
  <si>
    <t>ロック状態をチェックする</t>
  </si>
  <si>
    <t>Căn cứ vào độ phúc tạp của các case để ước lượng</t>
  </si>
  <si>
    <t>1.1.1</t>
  </si>
  <si>
    <t>Unlock mode</t>
  </si>
  <si>
    <t>2. Code logic</t>
  </si>
  <si>
    <t>1.1.2</t>
  </si>
  <si>
    <t>Edỉt mode</t>
  </si>
  <si>
    <t>1. xác định và code xử lý "社員ID（List）と基準日から所属職場IDを取得"</t>
  </si>
  <si>
    <t>2. Xác định và code xử lý "ドメインモデル「日別実績の勤務情報」を取得する"</t>
  </si>
  <si>
    <t>3. Xác định và code xử lý "社員のロック状態を取得する"</t>
  </si>
  <si>
    <t>4.  Xác định và code xử lý "月の実績の状況を取得する"</t>
  </si>
  <si>
    <t>5.  Xác định và code xử lý "Output「月の実績の状況」を元に「ロック状態一覧」をセットする"</t>
  </si>
  <si>
    <t>6.  Xác định và code xử lý  "「List＜所属職場履歴項目＞」のすべての社員処理したかチェック"</t>
  </si>
  <si>
    <t>7. Xác định và code xử lý "過去実績の修正ロック"</t>
  </si>
  <si>
    <t>8.  Xác định và code xử lý "Output「ロック状態」を「ロック状態一覧.過去実績のロック」にセットする"</t>
  </si>
  <si>
    <t>[No.586]月の実績の確認状況を取得する（NEW）</t>
  </si>
  <si>
    <t>取得した「月の実績の確認状況．確認状況」をチェックする</t>
  </si>
  <si>
    <t>1. Code logic</t>
  </si>
  <si>
    <t>Case 「"確認状況 == false　AND　実施可否 == 実施できる」 = false</t>
  </si>
  <si>
    <t>1. code loic</t>
  </si>
  <si>
    <t>Case 「"確認状況 == false　AND　実施可否 == 実施できる」 = true</t>
  </si>
  <si>
    <t>1. Xác định và code xử lý "月の本人確認を登録する"</t>
  </si>
  <si>
    <t>2. Xác định và code xử lý "修正履歴の登録"</t>
  </si>
  <si>
    <t>3. Xác định và code xử lý "ボタントレイを閉じる"</t>
  </si>
  <si>
    <t>本人確認を一括解除する</t>
  </si>
  <si>
    <t>1. Các xử ý được dùng lại từ xử lý  "本人確認を一括実行する" có 6 xử lý mỗi xử lý = 0,25</t>
  </si>
  <si>
    <t>2. Tạo method cho webService</t>
  </si>
  <si>
    <t>3. Xác định message ở case "「確認状況 == true　AND　解除可否 == 解除できる」" = false</t>
  </si>
  <si>
    <t>上司承認を一括実行する</t>
  </si>
  <si>
    <t>2. Code hàm để triển khai 2 thuật toán còn lại "「月の実績の確認状況．確認状況．社員ID」から「対象者リスト」を作成する" và "承認ルートから勤怠項目値を取得する（月別）"</t>
  </si>
  <si>
    <t>3. Kiểm tra logic từ đầu đến cuối</t>
  </si>
  <si>
    <t>上司承認を一括解除する</t>
  </si>
  <si>
    <t>B-月別実績の修正詳細</t>
  </si>
  <si>
    <t>起動する</t>
  </si>
  <si>
    <t>1. Tạo class DTO để truyền dữ liệu map giữ UI và server</t>
  </si>
  <si>
    <t>月別実績を修正する</t>
  </si>
  <si>
    <t>1. "修正した実績を登録する" đã được triển khai có thể sử dụng lại. Nhưng cần kiểm tra DTO input, output để code function convert về data phù hợp với thuật toán "修正した実績を登録する" và self test</t>
  </si>
  <si>
    <t>2. Code method cho webservice</t>
  </si>
  <si>
    <t>終了する</t>
  </si>
  <si>
    <t>1. Xác định output trả về</t>
  </si>
  <si>
    <t>1. Xác định các step, có 3 step</t>
  </si>
  <si>
    <t>表示フォーマット選択を起動する</t>
  </si>
  <si>
    <t>1. Tạo DTO</t>
  </si>
  <si>
    <t>2. Tao AggregateRoot</t>
  </si>
  <si>
    <t>3. Tạo entity, PK</t>
  </si>
  <si>
    <t>4. Tạo repository để lấy dữ liệu</t>
  </si>
  <si>
    <t>5. Tạo finder</t>
  </si>
  <si>
    <t>6. Tạo web service</t>
  </si>
  <si>
    <t>表示フォーマットを選択する</t>
  </si>
  <si>
    <t>1. Xác định thao tác, xử lý</t>
  </si>
  <si>
    <t>Screen name</t>
  </si>
  <si>
    <t>Jobs</t>
  </si>
  <si>
    <t>Screen Image</t>
  </si>
  <si>
    <t>KMWS03_月別実績の修正</t>
  </si>
  <si>
    <t>B</t>
  </si>
  <si>
    <t>月別実績の修正</t>
  </si>
  <si>
    <t>xhtml - html/binding/control</t>
  </si>
  <si>
    <t>10 items</t>
  </si>
  <si>
    <t>CSS</t>
    <phoneticPr fontId="3"/>
  </si>
  <si>
    <t>MVVM (dựng model, useCase, services)</t>
  </si>
  <si>
    <t>validate 5 items</t>
  </si>
  <si>
    <t>項目制御</t>
  </si>
  <si>
    <t>Điều kiện hiển thị: có 6 items liên quan giá trị ※, 2 item liên quan tới giá trị x,  3 item có init value</t>
  </si>
  <si>
    <t>処理概要</t>
  </si>
  <si>
    <t>UI処理</t>
  </si>
  <si>
    <t xml:space="preserve">- Nhận dữ liệu từ màn A và tạo class DTO mapping, convert data để cập nhật vào 8 items từ data truyền lên bởi xử lý khởi động màn hình
- Format hiển thị tiền tệ, thời gian
</t>
  </si>
  <si>
    <t>Xác định, tạo class và convert data cho PrimativeValue</t>
  </si>
  <si>
    <t xml:space="preserve">-Tổng hợp, convert dữ liệu từ các item để thực hiện gọi thuật toán "修正した実績を登録する".
 - Hiển thị dialog khi đăng ký thành công (Msg_15) hoặc có lỗi (Msg_2290,Msg_2291,Msg_2292,Msg_2293).
- Quay lại màn A khi đăng ký thành công.
</t>
  </si>
  <si>
    <t>5 items</t>
  </si>
  <si>
    <t>Có item C2_1 liên quan giá trị ※</t>
  </si>
  <si>
    <t>Nhận dữ liệu selected format từ màn A và tổng hợp, convert dữ liệu để thực hiện gọi  thuật toán "表示フォーマット選択を起動する" để lấy danh sách format mobile theo công ty login</t>
  </si>
  <si>
    <t>Tạo class DTO và convert dữ liệu trả về từ thuật toán "表示フォーマット選択を起動する" để mapping vào item hiển thị danh sách format và select vào format đang  sử dụng ở màn A.</t>
  </si>
  <si>
    <t>Xử lý search format hiển thị theo コード/名称(item C1_1) và self test</t>
  </si>
  <si>
    <t>Convert data của format đang được select trong danh sách format để truyền sang màn A và quay lại màn A</t>
  </si>
  <si>
    <t>C：表示フォーマットの選択</t>
  </si>
  <si>
    <t>項目定義 và 項目制御</t>
  </si>
  <si>
    <t>項目移送</t>
  </si>
  <si>
    <t>Có 3 thao tác xử lý</t>
  </si>
  <si>
    <t>Xác đinh logic, binding dữ liệu</t>
  </si>
  <si>
    <t>Tối ưu hóa response 2 màn B và C</t>
  </si>
  <si>
    <t>KDW004_日別実績の確認</t>
  </si>
  <si>
    <t>2. Code, xác định phạm vi ảnh hưởng</t>
  </si>
  <si>
    <t>Tổng</t>
  </si>
  <si>
    <t xml:space="preserve">Tổng </t>
  </si>
  <si>
    <t>EAアルゴリズム</t>
    <phoneticPr fontId="6"/>
  </si>
  <si>
    <t>ユースケース</t>
    <phoneticPr fontId="1"/>
  </si>
  <si>
    <t>アルゴリズム</t>
    <phoneticPr fontId="1"/>
  </si>
  <si>
    <t>起動する</t>
    <phoneticPr fontId="1"/>
  </si>
  <si>
    <t>-</t>
    <phoneticPr fontId="1"/>
  </si>
  <si>
    <t>表示フォーマットを選択する</t>
    <phoneticPr fontId="1"/>
  </si>
  <si>
    <t>本人確認を一括実行する</t>
    <phoneticPr fontId="1"/>
  </si>
  <si>
    <t>UKDesign.UniversalK.就業.KMW_月別実績.KMWS03_月別実績の修正.A：一覧画面.ユースケース.本人確認を一括実行する.本人確認を一括実行する</t>
  </si>
  <si>
    <t>UKDesign.UniversalK.就業.KMW_月別実績.KMWS03_月別実績の修正.A：一覧画面.アルゴリズム.本人確認を一括実行する.本人確認を一括実行する</t>
    <phoneticPr fontId="1"/>
  </si>
  <si>
    <t>本人確認を一括解除する</t>
    <phoneticPr fontId="1"/>
  </si>
  <si>
    <t>UKDesign.UniversalK.就業.KMW_月別実績.KMWS03_月別実績の修正.A：一覧画面.ユースケース.本人確認を一括解除する.本人確認を一括解除する</t>
  </si>
  <si>
    <t>UKDesign.UniversalK.就業.KMW_月別実績.KMWS03_月別実績の修正.A：一覧画面.アルゴリズム.本人確認を一括解除する.本人確認を一括解除する</t>
    <phoneticPr fontId="1"/>
  </si>
  <si>
    <t>上司承認を一括実行する</t>
    <phoneticPr fontId="1"/>
  </si>
  <si>
    <t>UKDesign.UniversalK.就業.KMW_月別実績.KMWS03_月別実績の修正.A：一覧画面.ユースケース.上司承認を一括実行する.上司承認を一括実行する</t>
  </si>
  <si>
    <t>UKDesign.UniversalK.就業.KMW_月別実績.KMWS03_月別実績の修正.A：一覧画面.アルゴリズム.上司承認を一括実行する.上司承認を一括実行する</t>
    <phoneticPr fontId="1"/>
  </si>
  <si>
    <t>上司承認を一括解除する</t>
    <phoneticPr fontId="1"/>
  </si>
  <si>
    <t>UKDesign.UniversalK.就業.KMW_月別実績.KMWS03_月別実績の修正.A：一覧画面.ユースケース.上司承認を一括解除する.上司承認を一括解除する</t>
  </si>
  <si>
    <t>UKDesign.UniversalK.就業.KMW_月別実績.KMWS03_月別実績の修正.A：一覧画面.アルゴリズム.上司承認を一括解除する.上司承認を一括解除する</t>
    <phoneticPr fontId="1"/>
  </si>
  <si>
    <t>B：月別実績の修正詳細</t>
    <phoneticPr fontId="1"/>
  </si>
  <si>
    <t>UKDesign.UniversalK.就業.KMW_月別実績.KMWS03_月別実績の修正.B：月別実績の修正詳細.ユースケース.起動する.起動する</t>
    <phoneticPr fontId="1"/>
  </si>
  <si>
    <t>月別実績を修正する</t>
    <phoneticPr fontId="1"/>
  </si>
  <si>
    <t>UKDesign.UniversalK.就業.KMW_月別実績.KMWS03_月別実績の修正.B：月別実績の修正詳細.ユースケース.月別実績を修正する.月別実績を修正する</t>
  </si>
  <si>
    <t>終了する</t>
    <phoneticPr fontId="1"/>
  </si>
  <si>
    <t>UKDesign.UniversalK.就業.KMW_月別実績.KMWS03_月別実績の修正.B：月別実績の修正詳細.ユースケース.終了する.終了する</t>
  </si>
  <si>
    <t>C：表示フォーマットの選択</t>
    <phoneticPr fontId="1"/>
  </si>
  <si>
    <t>UKDesign.UniversalK.就業.KMW_月別実績.KMWS03_月別実績の修正.C：表示フォーマットの選択.ユースケース.起動する.起動する</t>
  </si>
  <si>
    <t>表示フォーマット選択を起動する</t>
    <phoneticPr fontId="1"/>
  </si>
  <si>
    <t>UKDesign.UniversalK.就業.KMW_月別実績.KMWS03_月別実績の修正.C：表示フォーマットの選択.アルゴリズム.表示フォーマット選択を起動する.表示フォーマット選択を起動する</t>
    <phoneticPr fontId="1"/>
  </si>
  <si>
    <t>UKDesign.UniversalK.就業.KMW_月別実績.KMWS03_月別実績の修正.C：表示フォーマットの選択.ユースケース.表示フォーマットを選択する.表示フォーマットを選択する</t>
    <phoneticPr fontId="1"/>
  </si>
  <si>
    <t>UKDesign.UniversalK.就業.KMW_月別実績.KMWS03_月別実績の修正.C：表示フォーマットの選択.ユースケース.終了する.終了する</t>
    <phoneticPr fontId="1"/>
  </si>
  <si>
    <t>ログイン社員の承認対象者の取得</t>
    <phoneticPr fontId="1"/>
  </si>
  <si>
    <t>UKDesign.UniversalK.就業.KDW_日別実績.KDW004_日別実績の確認.A：1ヵ月の実績承認状況.アルゴリズム（NEW）.承認対象者の取得.ログイン社員の承認対象者の取得.ログイン社員の承認対象者の取得</t>
    <phoneticPr fontId="10"/>
  </si>
  <si>
    <t>No.5294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</si>
</sst>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JPY]\ #,##0.0"/>
  </numFmts>
  <fonts count="42">
    <font>
      <sz val="10"/>
      <color theme="1"/>
      <name val="Meiryo UI"/>
      <family val="2"/>
      <charset val="128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6"/>
      <name val="Meiryo UI"/>
      <family val="2"/>
      <charset val="128"/>
    </font>
    <font>
      <u/>
      <sz val="10"/>
      <color theme="10"/>
      <name val="Meiryo UI"/>
      <family val="2"/>
      <charset val="128"/>
    </font>
    <font>
      <sz val="10"/>
      <color theme="0"/>
      <name val="Meiryo UI"/>
      <family val="3"/>
      <charset val="128"/>
    </font>
    <font>
      <sz val="10"/>
      <color theme="1"/>
      <name val="Meiryo UI"/>
      <family val="2"/>
      <charset val="128"/>
    </font>
    <font>
      <sz val="9"/>
      <color indexed="81"/>
      <name val="Tahoma"/>
      <family val="2"/>
    </font>
    <font>
      <sz val="9"/>
      <color theme="1"/>
      <name val="メイリオ"/>
      <family val="3"/>
      <charset val="128"/>
    </font>
    <font>
      <sz val="10"/>
      <name val="Arial"/>
      <family val="2"/>
    </font>
    <font>
      <sz val="11"/>
      <name val="ＭＳ ゴシック"/>
      <family val="3"/>
      <charset val="128"/>
    </font>
    <font>
      <sz val="11"/>
      <name val="ＭＳ 明朝"/>
      <family val="1"/>
      <charset val="128"/>
    </font>
    <font>
      <sz val="11"/>
      <color theme="1"/>
      <name val="Arial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メイリオ"/>
      <family val="3"/>
      <charset val="128"/>
    </font>
    <font>
      <sz val="11"/>
      <color theme="1"/>
      <name val="ＭＳ ゴシック"/>
      <family val="3"/>
      <charset val="128"/>
    </font>
    <font>
      <b/>
      <sz val="11"/>
      <name val="ＭＳ 明朝"/>
      <family val="1"/>
      <charset val="128"/>
    </font>
    <font>
      <b/>
      <sz val="9"/>
      <color indexed="81"/>
      <name val="Tahoma"/>
      <family val="2"/>
    </font>
    <font>
      <sz val="6"/>
      <name val="Arial"/>
      <family val="2"/>
      <charset val="128"/>
      <scheme val="minor"/>
    </font>
    <font>
      <sz val="8"/>
      <name val="Arial"/>
      <family val="2"/>
      <charset val="128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  <charset val="128"/>
      <scheme val="minor"/>
    </font>
    <font>
      <b/>
      <sz val="11"/>
      <color theme="1"/>
      <name val="Arial"/>
      <family val="2"/>
      <charset val="128"/>
      <scheme val="minor"/>
    </font>
    <font>
      <b/>
      <sz val="10"/>
      <name val="Meiryo UI"/>
      <family val="3"/>
      <charset val="128"/>
    </font>
    <font>
      <sz val="11"/>
      <color theme="1"/>
      <name val="Meiryo UI"/>
      <family val="3"/>
      <charset val="128"/>
    </font>
    <font>
      <sz val="9"/>
      <color theme="1"/>
      <name val="Arial"/>
      <family val="2"/>
      <scheme val="minor"/>
    </font>
    <font>
      <sz val="9"/>
      <color theme="1"/>
      <name val="Meiryo UI"/>
      <family val="3"/>
      <charset val="128"/>
    </font>
    <font>
      <i/>
      <sz val="11"/>
      <color theme="1"/>
      <name val="Meiryo UI"/>
      <family val="3"/>
      <charset val="128"/>
    </font>
    <font>
      <i/>
      <sz val="11"/>
      <color theme="1"/>
      <name val="Arial"/>
      <family val="2"/>
      <scheme val="minor"/>
    </font>
    <font>
      <sz val="11"/>
      <name val="Meiryo UI"/>
      <family val="3"/>
      <charset val="128"/>
    </font>
    <font>
      <i/>
      <sz val="9"/>
      <color theme="1"/>
      <name val="Meiryo UI"/>
      <family val="3"/>
      <charset val="128"/>
    </font>
    <font>
      <b/>
      <sz val="11"/>
      <color theme="1"/>
      <name val="Arial"/>
      <family val="2"/>
      <scheme val="minor"/>
    </font>
    <font>
      <b/>
      <sz val="9"/>
      <name val="Meiryo UI"/>
      <family val="3"/>
      <charset val="128"/>
    </font>
    <font>
      <b/>
      <sz val="9"/>
      <color theme="1"/>
      <name val="Arial"/>
      <family val="2"/>
      <charset val="128"/>
      <scheme val="minor"/>
    </font>
    <font>
      <b/>
      <sz val="9"/>
      <color theme="1"/>
      <name val="Meiryo UI"/>
      <family val="3"/>
      <charset val="128"/>
    </font>
    <font>
      <sz val="9"/>
      <color theme="1"/>
      <name val="Meiryo UI"/>
      <family val="2"/>
      <charset val="128"/>
    </font>
    <font>
      <sz val="9"/>
      <color rgb="FF000000"/>
      <name val="Calibri"/>
      <family val="2"/>
    </font>
    <font>
      <b/>
      <sz val="9"/>
      <color theme="1"/>
      <name val="Arial"/>
      <family val="2"/>
      <scheme val="minor"/>
    </font>
    <font>
      <sz val="11"/>
      <color theme="1"/>
      <name val="メイリオ"/>
      <family val="3"/>
      <charset val="128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4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auto="1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4">
    <xf numFmtId="0" fontId="0" fillId="0" borderId="0">
      <alignment vertical="center"/>
    </xf>
    <xf numFmtId="165" fontId="12" fillId="0" borderId="0"/>
    <xf numFmtId="0" fontId="15" fillId="0" borderId="0">
      <alignment vertical="center"/>
    </xf>
    <xf numFmtId="165" fontId="16" fillId="0" borderId="0"/>
    <xf numFmtId="0" fontId="17" fillId="0" borderId="0"/>
    <xf numFmtId="165" fontId="16" fillId="0" borderId="0"/>
    <xf numFmtId="165" fontId="16" fillId="0" borderId="0"/>
    <xf numFmtId="0" fontId="16" fillId="0" borderId="0"/>
    <xf numFmtId="9" fontId="9" fillId="0" borderId="0" applyFont="0" applyFill="0" applyBorder="0" applyAlignment="0" applyProtection="0">
      <alignment vertical="center"/>
    </xf>
    <xf numFmtId="0" fontId="5" fillId="0" borderId="0"/>
    <xf numFmtId="0" fontId="23" fillId="0" borderId="0" applyNumberFormat="0" applyFill="0" applyBorder="0" applyAlignment="0" applyProtection="0"/>
    <xf numFmtId="0" fontId="15" fillId="0" borderId="0">
      <alignment vertical="center"/>
    </xf>
    <xf numFmtId="0" fontId="15" fillId="0" borderId="0">
      <alignment vertical="center"/>
    </xf>
    <xf numFmtId="0" fontId="4" fillId="0" borderId="0"/>
    <xf numFmtId="0" fontId="24" fillId="0" borderId="0" applyNumberFormat="0" applyFill="0" applyBorder="0" applyAlignment="0" applyProtection="0">
      <alignment vertical="center"/>
    </xf>
    <xf numFmtId="0" fontId="4" fillId="0" borderId="0"/>
    <xf numFmtId="0" fontId="3" fillId="0" borderId="0"/>
    <xf numFmtId="0" fontId="15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" fillId="0" borderId="0"/>
    <xf numFmtId="0" fontId="7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1" fillId="0" borderId="0"/>
    <xf numFmtId="0" fontId="24" fillId="0" borderId="0" applyNumberFormat="0" applyFill="0" applyBorder="0" applyAlignment="0" applyProtection="0">
      <alignment vertical="center"/>
    </xf>
  </cellStyleXfs>
  <cellXfs count="288">
    <xf numFmtId="0" fontId="0" fillId="0" borderId="0" xfId="0">
      <alignment vertical="center"/>
    </xf>
    <xf numFmtId="0" fontId="13" fillId="2" borderId="0" xfId="1" applyNumberFormat="1" applyFont="1" applyFill="1" applyAlignment="1">
      <alignment horizontal="left" vertical="center"/>
    </xf>
    <xf numFmtId="0" fontId="13" fillId="2" borderId="0" xfId="1" applyNumberFormat="1" applyFont="1" applyFill="1" applyAlignment="1">
      <alignment horizontal="left" vertical="center" wrapText="1"/>
    </xf>
    <xf numFmtId="0" fontId="14" fillId="2" borderId="0" xfId="1" applyNumberFormat="1" applyFont="1" applyFill="1" applyAlignment="1">
      <alignment horizontal="left" vertical="center" wrapText="1"/>
    </xf>
    <xf numFmtId="0" fontId="14" fillId="2" borderId="0" xfId="1" applyNumberFormat="1" applyFont="1" applyFill="1" applyAlignment="1">
      <alignment wrapText="1"/>
    </xf>
    <xf numFmtId="0" fontId="13" fillId="2" borderId="0" xfId="1" applyNumberFormat="1" applyFont="1" applyFill="1" applyAlignment="1">
      <alignment wrapText="1"/>
    </xf>
    <xf numFmtId="0" fontId="13" fillId="0" borderId="13" xfId="2" applyFont="1" applyBorder="1" applyAlignment="1">
      <alignment horizontal="center" vertical="center"/>
    </xf>
    <xf numFmtId="0" fontId="13" fillId="4" borderId="5" xfId="1" applyNumberFormat="1" applyFont="1" applyFill="1" applyBorder="1" applyAlignment="1">
      <alignment horizontal="center" vertical="center" wrapText="1"/>
    </xf>
    <xf numFmtId="0" fontId="13" fillId="4" borderId="16" xfId="1" applyNumberFormat="1" applyFont="1" applyFill="1" applyBorder="1" applyAlignment="1">
      <alignment horizontal="center" vertical="center" wrapText="1"/>
    </xf>
    <xf numFmtId="0" fontId="13" fillId="4" borderId="6" xfId="2" applyFont="1" applyFill="1" applyBorder="1" applyAlignment="1">
      <alignment horizontal="center" vertical="center" wrapText="1"/>
    </xf>
    <xf numFmtId="0" fontId="13" fillId="4" borderId="16" xfId="2" applyFont="1" applyFill="1" applyBorder="1" applyAlignment="1">
      <alignment horizontal="center" vertical="center" wrapText="1"/>
    </xf>
    <xf numFmtId="0" fontId="13" fillId="5" borderId="19" xfId="1" applyNumberFormat="1" applyFont="1" applyFill="1" applyBorder="1" applyAlignment="1">
      <alignment wrapText="1"/>
    </xf>
    <xf numFmtId="0" fontId="13" fillId="5" borderId="20" xfId="1" applyNumberFormat="1" applyFont="1" applyFill="1" applyBorder="1" applyAlignment="1">
      <alignment wrapText="1"/>
    </xf>
    <xf numFmtId="0" fontId="13" fillId="5" borderId="20" xfId="1" applyNumberFormat="1" applyFont="1" applyFill="1" applyBorder="1" applyAlignment="1">
      <alignment horizontal="right" wrapText="1"/>
    </xf>
    <xf numFmtId="0" fontId="13" fillId="5" borderId="11" xfId="1" applyNumberFormat="1" applyFont="1" applyFill="1" applyBorder="1" applyAlignment="1">
      <alignment horizontal="right" wrapText="1"/>
    </xf>
    <xf numFmtId="0" fontId="13" fillId="5" borderId="21" xfId="1" applyNumberFormat="1" applyFont="1" applyFill="1" applyBorder="1" applyAlignment="1">
      <alignment horizontal="center" wrapText="1"/>
    </xf>
    <xf numFmtId="0" fontId="11" fillId="0" borderId="0" xfId="3" applyNumberFormat="1" applyFont="1" applyAlignment="1">
      <alignment horizontal="left" vertical="center"/>
    </xf>
    <xf numFmtId="0" fontId="13" fillId="0" borderId="22" xfId="1" applyNumberFormat="1" applyFont="1" applyBorder="1" applyAlignment="1">
      <alignment wrapText="1"/>
    </xf>
    <xf numFmtId="0" fontId="13" fillId="2" borderId="22" xfId="1" applyNumberFormat="1" applyFont="1" applyFill="1" applyBorder="1" applyAlignment="1">
      <alignment wrapText="1"/>
    </xf>
    <xf numFmtId="0" fontId="18" fillId="0" borderId="1" xfId="4" applyFont="1" applyBorder="1" applyAlignment="1">
      <alignment horizontal="left" vertical="center"/>
    </xf>
    <xf numFmtId="0" fontId="18" fillId="0" borderId="1" xfId="5" applyNumberFormat="1" applyFont="1" applyBorder="1" applyAlignment="1">
      <alignment horizontal="center" vertical="center"/>
    </xf>
    <xf numFmtId="164" fontId="13" fillId="5" borderId="1" xfId="1" applyNumberFormat="1" applyFont="1" applyFill="1" applyBorder="1" applyAlignment="1">
      <alignment horizontal="center" wrapText="1"/>
    </xf>
    <xf numFmtId="0" fontId="13" fillId="0" borderId="1" xfId="6" applyNumberFormat="1" applyFont="1" applyBorder="1" applyAlignment="1">
      <alignment horizontal="center" vertical="center" wrapText="1"/>
    </xf>
    <xf numFmtId="0" fontId="13" fillId="5" borderId="1" xfId="1" applyNumberFormat="1" applyFont="1" applyFill="1" applyBorder="1" applyAlignment="1">
      <alignment horizontal="center" wrapText="1"/>
    </xf>
    <xf numFmtId="0" fontId="13" fillId="0" borderId="7" xfId="6" applyNumberFormat="1" applyFont="1" applyBorder="1" applyAlignment="1">
      <alignment horizontal="center" vertical="center" wrapText="1"/>
    </xf>
    <xf numFmtId="0" fontId="13" fillId="0" borderId="7" xfId="6" applyNumberFormat="1" applyFont="1" applyBorder="1" applyAlignment="1">
      <alignment horizontal="center" vertical="center"/>
    </xf>
    <xf numFmtId="0" fontId="13" fillId="5" borderId="1" xfId="6" applyNumberFormat="1" applyFont="1" applyFill="1" applyBorder="1" applyAlignment="1">
      <alignment horizontal="center" vertical="center" wrapText="1"/>
    </xf>
    <xf numFmtId="164" fontId="13" fillId="0" borderId="23" xfId="6" applyNumberFormat="1" applyFont="1" applyBorder="1" applyAlignment="1">
      <alignment horizontal="center" vertical="center" wrapText="1"/>
    </xf>
    <xf numFmtId="164" fontId="13" fillId="5" borderId="23" xfId="7" applyNumberFormat="1" applyFont="1" applyFill="1" applyBorder="1" applyAlignment="1">
      <alignment horizontal="center" vertical="center" wrapText="1"/>
    </xf>
    <xf numFmtId="164" fontId="13" fillId="5" borderId="23" xfId="6" applyNumberFormat="1" applyFont="1" applyFill="1" applyBorder="1" applyAlignment="1">
      <alignment horizontal="center" vertical="center" wrapText="1"/>
    </xf>
    <xf numFmtId="164" fontId="13" fillId="5" borderId="24" xfId="6" applyNumberFormat="1" applyFont="1" applyFill="1" applyBorder="1" applyAlignment="1">
      <alignment horizontal="center" vertical="center" wrapText="1"/>
    </xf>
    <xf numFmtId="0" fontId="13" fillId="0" borderId="24" xfId="6" applyNumberFormat="1" applyFont="1" applyBorder="1" applyAlignment="1">
      <alignment horizontal="center" vertical="center" wrapText="1"/>
    </xf>
    <xf numFmtId="164" fontId="13" fillId="5" borderId="1" xfId="6" applyNumberFormat="1" applyFont="1" applyFill="1" applyBorder="1" applyAlignment="1">
      <alignment horizontal="center" vertical="center" wrapText="1"/>
    </xf>
    <xf numFmtId="164" fontId="13" fillId="5" borderId="25" xfId="1" applyNumberFormat="1" applyFont="1" applyFill="1" applyBorder="1" applyAlignment="1">
      <alignment horizontal="center" wrapText="1"/>
    </xf>
    <xf numFmtId="0" fontId="13" fillId="0" borderId="1" xfId="1" applyNumberFormat="1" applyFont="1" applyBorder="1" applyAlignment="1">
      <alignment wrapText="1"/>
    </xf>
    <xf numFmtId="0" fontId="13" fillId="2" borderId="1" xfId="1" applyNumberFormat="1" applyFont="1" applyFill="1" applyBorder="1" applyAlignment="1">
      <alignment wrapText="1"/>
    </xf>
    <xf numFmtId="164" fontId="13" fillId="0" borderId="1" xfId="6" applyNumberFormat="1" applyFont="1" applyBorder="1" applyAlignment="1">
      <alignment horizontal="center" vertical="center" wrapText="1"/>
    </xf>
    <xf numFmtId="0" fontId="13" fillId="5" borderId="26" xfId="1" applyNumberFormat="1" applyFont="1" applyFill="1" applyBorder="1" applyAlignment="1">
      <alignment wrapText="1"/>
    </xf>
    <xf numFmtId="0" fontId="13" fillId="5" borderId="18" xfId="1" applyNumberFormat="1" applyFont="1" applyFill="1" applyBorder="1" applyAlignment="1">
      <alignment wrapText="1"/>
    </xf>
    <xf numFmtId="0" fontId="13" fillId="5" borderId="27" xfId="1" applyNumberFormat="1" applyFont="1" applyFill="1" applyBorder="1" applyAlignment="1">
      <alignment wrapText="1"/>
    </xf>
    <xf numFmtId="164" fontId="13" fillId="5" borderId="27" xfId="1" applyNumberFormat="1" applyFont="1" applyFill="1" applyBorder="1" applyAlignment="1">
      <alignment horizontal="center" wrapText="1"/>
    </xf>
    <xf numFmtId="164" fontId="13" fillId="5" borderId="28" xfId="1" applyNumberFormat="1" applyFont="1" applyFill="1" applyBorder="1" applyAlignment="1">
      <alignment horizontal="center" wrapText="1"/>
    </xf>
    <xf numFmtId="0" fontId="13" fillId="0" borderId="12" xfId="2" applyFont="1" applyBorder="1" applyAlignment="1">
      <alignment horizontal="left" vertical="center" wrapText="1"/>
    </xf>
    <xf numFmtId="164" fontId="13" fillId="5" borderId="21" xfId="1" applyNumberFormat="1" applyFont="1" applyFill="1" applyBorder="1" applyAlignment="1">
      <alignment horizontal="center" wrapText="1"/>
    </xf>
    <xf numFmtId="0" fontId="13" fillId="5" borderId="29" xfId="1" applyNumberFormat="1" applyFont="1" applyFill="1" applyBorder="1" applyAlignment="1">
      <alignment wrapText="1"/>
    </xf>
    <xf numFmtId="0" fontId="13" fillId="5" borderId="30" xfId="1" applyNumberFormat="1" applyFont="1" applyFill="1" applyBorder="1" applyAlignment="1">
      <alignment wrapText="1"/>
    </xf>
    <xf numFmtId="0" fontId="13" fillId="5" borderId="31" xfId="1" applyNumberFormat="1" applyFont="1" applyFill="1" applyBorder="1" applyAlignment="1">
      <alignment wrapText="1"/>
    </xf>
    <xf numFmtId="0" fontId="13" fillId="5" borderId="32" xfId="1" applyNumberFormat="1" applyFont="1" applyFill="1" applyBorder="1" applyAlignment="1">
      <alignment horizontal="center" wrapText="1"/>
    </xf>
    <xf numFmtId="164" fontId="13" fillId="5" borderId="33" xfId="1" applyNumberFormat="1" applyFont="1" applyFill="1" applyBorder="1" applyAlignment="1">
      <alignment horizontal="center" wrapText="1"/>
    </xf>
    <xf numFmtId="0" fontId="13" fillId="5" borderId="11" xfId="1" applyNumberFormat="1" applyFont="1" applyFill="1" applyBorder="1" applyAlignment="1">
      <alignment wrapText="1"/>
    </xf>
    <xf numFmtId="0" fontId="13" fillId="5" borderId="12" xfId="1" applyNumberFormat="1" applyFont="1" applyFill="1" applyBorder="1" applyAlignment="1">
      <alignment horizontal="center" wrapText="1"/>
    </xf>
    <xf numFmtId="0" fontId="13" fillId="5" borderId="34" xfId="1" applyNumberFormat="1" applyFont="1" applyFill="1" applyBorder="1" applyAlignment="1">
      <alignment horizontal="center" wrapText="1"/>
    </xf>
    <xf numFmtId="0" fontId="14" fillId="2" borderId="0" xfId="1" applyNumberFormat="1" applyFont="1" applyFill="1" applyAlignment="1">
      <alignment horizontal="center" wrapText="1"/>
    </xf>
    <xf numFmtId="0" fontId="19" fillId="2" borderId="0" xfId="1" applyNumberFormat="1" applyFont="1" applyFill="1" applyAlignment="1">
      <alignment horizontal="left" vertical="center"/>
    </xf>
    <xf numFmtId="0" fontId="14" fillId="2" borderId="0" xfId="1" applyNumberFormat="1" applyFont="1" applyFill="1" applyAlignment="1">
      <alignment horizontal="left" vertical="center"/>
    </xf>
    <xf numFmtId="0" fontId="19" fillId="2" borderId="0" xfId="1" applyNumberFormat="1" applyFont="1" applyFill="1" applyAlignment="1">
      <alignment horizontal="left" vertical="center" wrapText="1"/>
    </xf>
    <xf numFmtId="165" fontId="19" fillId="2" borderId="0" xfId="1" applyFont="1" applyFill="1" applyAlignment="1">
      <alignment horizontal="left" vertical="center"/>
    </xf>
    <xf numFmtId="165" fontId="19" fillId="2" borderId="0" xfId="1" applyFont="1" applyFill="1" applyAlignment="1">
      <alignment horizontal="left" vertical="center" wrapText="1"/>
    </xf>
    <xf numFmtId="165" fontId="14" fillId="2" borderId="0" xfId="1" applyFont="1" applyFill="1" applyAlignment="1">
      <alignment wrapText="1"/>
    </xf>
    <xf numFmtId="165" fontId="19" fillId="3" borderId="1" xfId="1" applyFont="1" applyFill="1" applyBorder="1" applyAlignment="1">
      <alignment horizontal="center" vertical="center" wrapText="1"/>
    </xf>
    <xf numFmtId="165" fontId="14" fillId="2" borderId="0" xfId="1" applyFont="1" applyFill="1" applyAlignment="1">
      <alignment horizontal="center" wrapText="1"/>
    </xf>
    <xf numFmtId="9" fontId="19" fillId="4" borderId="5" xfId="8" applyFont="1" applyFill="1" applyBorder="1" applyAlignment="1">
      <alignment horizontal="right" vertical="center" wrapText="1"/>
    </xf>
    <xf numFmtId="9" fontId="14" fillId="2" borderId="1" xfId="8" applyFont="1" applyFill="1" applyBorder="1" applyAlignment="1">
      <alignment wrapText="1"/>
    </xf>
    <xf numFmtId="0" fontId="13" fillId="0" borderId="16" xfId="2" applyFont="1" applyBorder="1" applyAlignment="1">
      <alignment horizontal="left" wrapText="1" indent="1"/>
    </xf>
    <xf numFmtId="0" fontId="13" fillId="0" borderId="35" xfId="2" applyFont="1" applyBorder="1" applyAlignment="1">
      <alignment horizontal="left" vertical="center" wrapText="1"/>
    </xf>
    <xf numFmtId="0" fontId="13" fillId="0" borderId="2" xfId="2" applyFont="1" applyBorder="1" applyAlignment="1">
      <alignment horizontal="left" vertical="center" wrapText="1"/>
    </xf>
    <xf numFmtId="0" fontId="13" fillId="0" borderId="35" xfId="2" applyFont="1" applyBorder="1" applyAlignment="1">
      <alignment horizontal="left" wrapText="1" indent="1"/>
    </xf>
    <xf numFmtId="0" fontId="13" fillId="0" borderId="1" xfId="2" applyFont="1" applyBorder="1" applyAlignment="1">
      <alignment horizontal="left" wrapText="1" indent="1"/>
    </xf>
    <xf numFmtId="0" fontId="13" fillId="5" borderId="6" xfId="1" applyNumberFormat="1" applyFont="1" applyFill="1" applyBorder="1" applyAlignment="1">
      <alignment horizontal="center" wrapText="1"/>
    </xf>
    <xf numFmtId="164" fontId="13" fillId="5" borderId="6" xfId="1" applyNumberFormat="1" applyFont="1" applyFill="1" applyBorder="1" applyAlignment="1">
      <alignment horizontal="center" wrapText="1"/>
    </xf>
    <xf numFmtId="0" fontId="13" fillId="5" borderId="37" xfId="1" applyNumberFormat="1" applyFont="1" applyFill="1" applyBorder="1" applyAlignment="1">
      <alignment wrapText="1"/>
    </xf>
    <xf numFmtId="0" fontId="13" fillId="5" borderId="1" xfId="1" applyNumberFormat="1" applyFont="1" applyFill="1" applyBorder="1" applyAlignment="1">
      <alignment wrapText="1"/>
    </xf>
    <xf numFmtId="0" fontId="14" fillId="2" borderId="2" xfId="1" applyNumberFormat="1" applyFont="1" applyFill="1" applyBorder="1" applyAlignment="1">
      <alignment wrapText="1"/>
    </xf>
    <xf numFmtId="0" fontId="14" fillId="2" borderId="4" xfId="1" applyNumberFormat="1" applyFont="1" applyFill="1" applyBorder="1" applyAlignment="1">
      <alignment wrapText="1"/>
    </xf>
    <xf numFmtId="0" fontId="7" fillId="0" borderId="0" xfId="20">
      <alignment vertical="center"/>
    </xf>
    <xf numFmtId="0" fontId="1" fillId="0" borderId="0" xfId="22"/>
    <xf numFmtId="0" fontId="27" fillId="2" borderId="6" xfId="22" applyFont="1" applyFill="1" applyBorder="1" applyAlignment="1">
      <alignment horizontal="right" vertical="center"/>
    </xf>
    <xf numFmtId="0" fontId="27" fillId="8" borderId="4" xfId="22" applyFont="1" applyFill="1" applyBorder="1" applyAlignment="1">
      <alignment vertical="center"/>
    </xf>
    <xf numFmtId="0" fontId="27" fillId="8" borderId="1" xfId="22" applyFont="1" applyFill="1" applyBorder="1" applyAlignment="1">
      <alignment vertical="center"/>
    </xf>
    <xf numFmtId="0" fontId="1" fillId="8" borderId="1" xfId="22" applyFill="1" applyBorder="1"/>
    <xf numFmtId="0" fontId="28" fillId="0" borderId="1" xfId="22" applyFont="1" applyBorder="1" applyAlignment="1">
      <alignment vertical="top" wrapText="1"/>
    </xf>
    <xf numFmtId="0" fontId="29" fillId="0" borderId="1" xfId="22" applyFont="1" applyBorder="1" applyAlignment="1">
      <alignment horizontal="right" vertical="center"/>
    </xf>
    <xf numFmtId="0" fontId="1" fillId="2" borderId="6" xfId="22" applyFill="1" applyBorder="1" applyAlignment="1">
      <alignment vertical="top"/>
    </xf>
    <xf numFmtId="0" fontId="1" fillId="2" borderId="8" xfId="22" applyFill="1" applyBorder="1" applyAlignment="1">
      <alignment vertical="top"/>
    </xf>
    <xf numFmtId="0" fontId="27" fillId="0" borderId="6" xfId="22" applyFont="1" applyBorder="1" applyAlignment="1">
      <alignment horizontal="right" vertical="center"/>
    </xf>
    <xf numFmtId="0" fontId="24" fillId="2" borderId="6" xfId="23" applyFill="1" applyBorder="1" applyAlignment="1">
      <alignment horizontal="right" vertical="center"/>
    </xf>
    <xf numFmtId="0" fontId="30" fillId="2" borderId="6" xfId="22" applyFont="1" applyFill="1" applyBorder="1" applyAlignment="1">
      <alignment horizontal="right" vertical="center"/>
    </xf>
    <xf numFmtId="0" fontId="28" fillId="0" borderId="6" xfId="22" applyFont="1" applyBorder="1" applyAlignment="1">
      <alignment vertical="top" wrapText="1"/>
    </xf>
    <xf numFmtId="0" fontId="29" fillId="0" borderId="6" xfId="22" applyFont="1" applyBorder="1" applyAlignment="1">
      <alignment horizontal="right" vertical="center"/>
    </xf>
    <xf numFmtId="0" fontId="28" fillId="2" borderId="6" xfId="22" applyFont="1" applyFill="1" applyBorder="1" applyAlignment="1">
      <alignment vertical="top"/>
    </xf>
    <xf numFmtId="0" fontId="28" fillId="2" borderId="8" xfId="22" applyFont="1" applyFill="1" applyBorder="1" applyAlignment="1">
      <alignment vertical="top"/>
    </xf>
    <xf numFmtId="0" fontId="27" fillId="11" borderId="39" xfId="0" applyFont="1" applyFill="1" applyBorder="1">
      <alignment vertical="center"/>
    </xf>
    <xf numFmtId="0" fontId="27" fillId="11" borderId="1" xfId="0" applyFont="1" applyFill="1" applyBorder="1">
      <alignment vertical="center"/>
    </xf>
    <xf numFmtId="0" fontId="27" fillId="10" borderId="1" xfId="0" applyFont="1" applyFill="1" applyBorder="1">
      <alignment vertical="center"/>
    </xf>
    <xf numFmtId="0" fontId="27" fillId="0" borderId="1" xfId="0" applyFont="1" applyBorder="1">
      <alignment vertical="center"/>
    </xf>
    <xf numFmtId="0" fontId="27" fillId="12" borderId="1" xfId="0" applyFont="1" applyFill="1" applyBorder="1">
      <alignment vertical="center"/>
    </xf>
    <xf numFmtId="0" fontId="24" fillId="0" borderId="1" xfId="14" applyFill="1" applyBorder="1">
      <alignment vertical="center"/>
    </xf>
    <xf numFmtId="0" fontId="28" fillId="0" borderId="5" xfId="22" applyFont="1" applyBorder="1" applyAlignment="1">
      <alignment vertical="top" wrapText="1"/>
    </xf>
    <xf numFmtId="0" fontId="29" fillId="0" borderId="5" xfId="22" applyFont="1" applyBorder="1" applyAlignment="1">
      <alignment horizontal="right" vertical="center"/>
    </xf>
    <xf numFmtId="0" fontId="27" fillId="2" borderId="1" xfId="22" applyFont="1" applyFill="1" applyBorder="1" applyAlignment="1">
      <alignment horizontal="right" vertical="center"/>
    </xf>
    <xf numFmtId="0" fontId="27" fillId="13" borderId="4" xfId="22" applyFont="1" applyFill="1" applyBorder="1" applyAlignment="1">
      <alignment horizontal="left" vertical="top"/>
    </xf>
    <xf numFmtId="0" fontId="27" fillId="13" borderId="1" xfId="22" applyFont="1" applyFill="1" applyBorder="1" applyAlignment="1">
      <alignment horizontal="left" vertical="top"/>
    </xf>
    <xf numFmtId="0" fontId="1" fillId="13" borderId="1" xfId="22" applyFill="1" applyBorder="1" applyAlignment="1">
      <alignment horizontal="left" vertical="top"/>
    </xf>
    <xf numFmtId="0" fontId="28" fillId="13" borderId="1" xfId="22" applyFont="1" applyFill="1" applyBorder="1" applyAlignment="1">
      <alignment horizontal="left" vertical="top"/>
    </xf>
    <xf numFmtId="0" fontId="27" fillId="8" borderId="4" xfId="22" applyFont="1" applyFill="1" applyBorder="1" applyAlignment="1">
      <alignment horizontal="left" vertical="top"/>
    </xf>
    <xf numFmtId="0" fontId="27" fillId="8" borderId="1" xfId="22" applyFont="1" applyFill="1" applyBorder="1" applyAlignment="1">
      <alignment horizontal="left" vertical="top"/>
    </xf>
    <xf numFmtId="0" fontId="1" fillId="8" borderId="1" xfId="22" applyFill="1" applyBorder="1" applyAlignment="1">
      <alignment horizontal="left" vertical="top"/>
    </xf>
    <xf numFmtId="0" fontId="28" fillId="8" borderId="1" xfId="22" applyFont="1" applyFill="1" applyBorder="1" applyAlignment="1">
      <alignment horizontal="left" vertical="top"/>
    </xf>
    <xf numFmtId="0" fontId="27" fillId="2" borderId="6" xfId="22" applyFont="1" applyFill="1" applyBorder="1" applyAlignment="1">
      <alignment horizontal="left" vertical="top"/>
    </xf>
    <xf numFmtId="0" fontId="28" fillId="0" borderId="1" xfId="22" applyFont="1" applyBorder="1" applyAlignment="1">
      <alignment horizontal="left" vertical="top" wrapText="1"/>
    </xf>
    <xf numFmtId="0" fontId="29" fillId="0" borderId="1" xfId="22" applyFont="1" applyBorder="1" applyAlignment="1">
      <alignment horizontal="left" vertical="top"/>
    </xf>
    <xf numFmtId="0" fontId="28" fillId="0" borderId="6" xfId="22" applyFont="1" applyBorder="1" applyAlignment="1">
      <alignment horizontal="left" vertical="top" wrapText="1"/>
    </xf>
    <xf numFmtId="0" fontId="29" fillId="0" borderId="6" xfId="22" applyFont="1" applyBorder="1" applyAlignment="1">
      <alignment horizontal="left" vertical="top"/>
    </xf>
    <xf numFmtId="0" fontId="1" fillId="2" borderId="6" xfId="22" applyFill="1" applyBorder="1" applyAlignment="1">
      <alignment horizontal="left" vertical="top"/>
    </xf>
    <xf numFmtId="0" fontId="29" fillId="2" borderId="6" xfId="22" applyFont="1" applyFill="1" applyBorder="1" applyAlignment="1">
      <alignment horizontal="left" vertical="top"/>
    </xf>
    <xf numFmtId="0" fontId="1" fillId="2" borderId="8" xfId="22" applyFill="1" applyBorder="1" applyAlignment="1">
      <alignment horizontal="left" vertical="top"/>
    </xf>
    <xf numFmtId="0" fontId="27" fillId="14" borderId="4" xfId="22" applyFont="1" applyFill="1" applyBorder="1" applyAlignment="1">
      <alignment horizontal="left" vertical="top"/>
    </xf>
    <xf numFmtId="0" fontId="27" fillId="14" borderId="1" xfId="22" applyFont="1" applyFill="1" applyBorder="1" applyAlignment="1">
      <alignment horizontal="left" vertical="top"/>
    </xf>
    <xf numFmtId="0" fontId="1" fillId="14" borderId="1" xfId="22" applyFill="1" applyBorder="1" applyAlignment="1">
      <alignment horizontal="left" vertical="top"/>
    </xf>
    <xf numFmtId="0" fontId="28" fillId="14" borderId="1" xfId="22" applyFont="1" applyFill="1" applyBorder="1" applyAlignment="1">
      <alignment horizontal="left" vertical="top"/>
    </xf>
    <xf numFmtId="0" fontId="27" fillId="0" borderId="6" xfId="22" applyFont="1" applyBorder="1" applyAlignment="1">
      <alignment horizontal="left" vertical="top"/>
    </xf>
    <xf numFmtId="0" fontId="27" fillId="0" borderId="16" xfId="22" applyFont="1" applyBorder="1" applyAlignment="1">
      <alignment horizontal="left" vertical="top"/>
    </xf>
    <xf numFmtId="0" fontId="24" fillId="2" borderId="38" xfId="23" applyFill="1" applyBorder="1" applyAlignment="1">
      <alignment horizontal="left" vertical="top"/>
    </xf>
    <xf numFmtId="0" fontId="27" fillId="2" borderId="16" xfId="22" applyFont="1" applyFill="1" applyBorder="1" applyAlignment="1">
      <alignment horizontal="left" vertical="top"/>
    </xf>
    <xf numFmtId="0" fontId="27" fillId="2" borderId="38" xfId="22" applyFont="1" applyFill="1" applyBorder="1" applyAlignment="1">
      <alignment horizontal="left" vertical="top"/>
    </xf>
    <xf numFmtId="0" fontId="28" fillId="0" borderId="5" xfId="22" applyFont="1" applyBorder="1" applyAlignment="1">
      <alignment horizontal="left" vertical="top" wrapText="1"/>
    </xf>
    <xf numFmtId="0" fontId="29" fillId="0" borderId="5" xfId="22" applyFont="1" applyBorder="1" applyAlignment="1">
      <alignment horizontal="left" vertical="top"/>
    </xf>
    <xf numFmtId="0" fontId="30" fillId="2" borderId="6" xfId="22" applyFont="1" applyFill="1" applyBorder="1" applyAlignment="1">
      <alignment horizontal="left" vertical="top"/>
    </xf>
    <xf numFmtId="0" fontId="33" fillId="2" borderId="6" xfId="22" applyFont="1" applyFill="1" applyBorder="1" applyAlignment="1">
      <alignment horizontal="left" vertical="top"/>
    </xf>
    <xf numFmtId="0" fontId="27" fillId="15" borderId="4" xfId="22" applyFont="1" applyFill="1" applyBorder="1" applyAlignment="1">
      <alignment horizontal="left" vertical="top"/>
    </xf>
    <xf numFmtId="0" fontId="27" fillId="15" borderId="1" xfId="22" applyFont="1" applyFill="1" applyBorder="1" applyAlignment="1">
      <alignment horizontal="left" vertical="top"/>
    </xf>
    <xf numFmtId="0" fontId="1" fillId="15" borderId="1" xfId="22" applyFill="1" applyBorder="1" applyAlignment="1">
      <alignment horizontal="left" vertical="top"/>
    </xf>
    <xf numFmtId="0" fontId="28" fillId="15" borderId="1" xfId="22" applyFont="1" applyFill="1" applyBorder="1" applyAlignment="1">
      <alignment horizontal="left" vertical="top"/>
    </xf>
    <xf numFmtId="0" fontId="27" fillId="16" borderId="4" xfId="22" applyFont="1" applyFill="1" applyBorder="1" applyAlignment="1">
      <alignment horizontal="left" vertical="top"/>
    </xf>
    <xf numFmtId="0" fontId="27" fillId="16" borderId="1" xfId="22" applyFont="1" applyFill="1" applyBorder="1" applyAlignment="1">
      <alignment horizontal="left" vertical="top"/>
    </xf>
    <xf numFmtId="0" fontId="1" fillId="16" borderId="1" xfId="22" applyFill="1" applyBorder="1" applyAlignment="1">
      <alignment horizontal="left" vertical="top"/>
    </xf>
    <xf numFmtId="0" fontId="28" fillId="16" borderId="1" xfId="22" applyFont="1" applyFill="1" applyBorder="1" applyAlignment="1">
      <alignment horizontal="left" vertical="top"/>
    </xf>
    <xf numFmtId="0" fontId="27" fillId="16" borderId="4" xfId="22" applyFont="1" applyFill="1" applyBorder="1" applyAlignment="1">
      <alignment horizontal="left" vertical="top" wrapText="1"/>
    </xf>
    <xf numFmtId="0" fontId="27" fillId="16" borderId="1" xfId="22" applyFont="1" applyFill="1" applyBorder="1" applyAlignment="1">
      <alignment horizontal="left" vertical="top" wrapText="1"/>
    </xf>
    <xf numFmtId="0" fontId="1" fillId="16" borderId="1" xfId="22" applyFill="1" applyBorder="1" applyAlignment="1">
      <alignment horizontal="left" vertical="top" wrapText="1"/>
    </xf>
    <xf numFmtId="0" fontId="28" fillId="16" borderId="1" xfId="22" applyFont="1" applyFill="1" applyBorder="1" applyAlignment="1">
      <alignment horizontal="left" vertical="top" wrapText="1"/>
    </xf>
    <xf numFmtId="0" fontId="27" fillId="2" borderId="6" xfId="22" applyFont="1" applyFill="1" applyBorder="1" applyAlignment="1">
      <alignment horizontal="left" vertical="top" wrapText="1"/>
    </xf>
    <xf numFmtId="0" fontId="29" fillId="0" borderId="1" xfId="22" applyFont="1" applyBorder="1" applyAlignment="1">
      <alignment horizontal="left" vertical="top" wrapText="1"/>
    </xf>
    <xf numFmtId="0" fontId="28" fillId="2" borderId="1" xfId="22" applyFont="1" applyFill="1" applyBorder="1" applyAlignment="1">
      <alignment horizontal="left" vertical="top" wrapText="1"/>
    </xf>
    <xf numFmtId="0" fontId="29" fillId="2" borderId="1" xfId="22" applyFont="1" applyFill="1" applyBorder="1" applyAlignment="1">
      <alignment horizontal="left" vertical="top" wrapText="1"/>
    </xf>
    <xf numFmtId="0" fontId="28" fillId="2" borderId="6" xfId="22" applyFont="1" applyFill="1" applyBorder="1" applyAlignment="1">
      <alignment horizontal="left" vertical="top"/>
    </xf>
    <xf numFmtId="0" fontId="28" fillId="2" borderId="8" xfId="22" applyFont="1" applyFill="1" applyBorder="1" applyAlignment="1">
      <alignment horizontal="left" vertical="top"/>
    </xf>
    <xf numFmtId="0" fontId="24" fillId="2" borderId="6" xfId="23" applyFill="1" applyBorder="1" applyAlignment="1">
      <alignment horizontal="left" vertical="top"/>
    </xf>
    <xf numFmtId="0" fontId="1" fillId="0" borderId="0" xfId="22" applyAlignment="1">
      <alignment horizontal="left" vertical="top"/>
    </xf>
    <xf numFmtId="0" fontId="1" fillId="0" borderId="8" xfId="22" applyBorder="1" applyAlignment="1">
      <alignment horizontal="left" vertical="top"/>
    </xf>
    <xf numFmtId="0" fontId="28" fillId="0" borderId="8" xfId="22" applyFont="1" applyBorder="1" applyAlignment="1">
      <alignment horizontal="left" vertical="top"/>
    </xf>
    <xf numFmtId="0" fontId="27" fillId="2" borderId="8" xfId="22" applyFont="1" applyFill="1" applyBorder="1" applyAlignment="1">
      <alignment horizontal="left" vertical="top"/>
    </xf>
    <xf numFmtId="0" fontId="29" fillId="2" borderId="8" xfId="22" applyFont="1" applyFill="1" applyBorder="1" applyAlignment="1">
      <alignment horizontal="left" vertical="top"/>
    </xf>
    <xf numFmtId="0" fontId="28" fillId="0" borderId="1" xfId="22" applyFont="1" applyBorder="1" applyAlignment="1">
      <alignment wrapText="1"/>
    </xf>
    <xf numFmtId="0" fontId="26" fillId="9" borderId="1" xfId="22" applyFont="1" applyFill="1" applyBorder="1" applyAlignment="1">
      <alignment horizontal="left" vertical="top"/>
    </xf>
    <xf numFmtId="0" fontId="25" fillId="9" borderId="1" xfId="22" applyFont="1" applyFill="1" applyBorder="1" applyAlignment="1">
      <alignment horizontal="left" vertical="top"/>
    </xf>
    <xf numFmtId="0" fontId="31" fillId="0" borderId="0" xfId="22" applyFont="1" applyAlignment="1">
      <alignment horizontal="left" vertical="top"/>
    </xf>
    <xf numFmtId="0" fontId="1" fillId="0" borderId="5" xfId="22" applyBorder="1" applyAlignment="1">
      <alignment horizontal="left" vertical="top"/>
    </xf>
    <xf numFmtId="0" fontId="1" fillId="0" borderId="6" xfId="22" applyBorder="1" applyAlignment="1">
      <alignment horizontal="left" vertical="top"/>
    </xf>
    <xf numFmtId="0" fontId="4" fillId="0" borderId="0" xfId="15" applyAlignment="1">
      <alignment horizontal="left" vertical="top"/>
    </xf>
    <xf numFmtId="0" fontId="1" fillId="0" borderId="16" xfId="22" applyBorder="1" applyAlignment="1">
      <alignment horizontal="left" vertical="top"/>
    </xf>
    <xf numFmtId="0" fontId="1" fillId="0" borderId="0" xfId="22" quotePrefix="1" applyAlignment="1">
      <alignment horizontal="left" vertical="top"/>
    </xf>
    <xf numFmtId="0" fontId="1" fillId="17" borderId="1" xfId="22" applyFill="1" applyBorder="1" applyAlignment="1">
      <alignment horizontal="left" vertical="top"/>
    </xf>
    <xf numFmtId="0" fontId="28" fillId="17" borderId="1" xfId="22" applyFont="1" applyFill="1" applyBorder="1" applyAlignment="1">
      <alignment horizontal="left" vertical="top"/>
    </xf>
    <xf numFmtId="0" fontId="28" fillId="2" borderId="1" xfId="22" applyFont="1" applyFill="1" applyBorder="1" applyAlignment="1">
      <alignment vertical="top"/>
    </xf>
    <xf numFmtId="0" fontId="27" fillId="2" borderId="8" xfId="22" applyFont="1" applyFill="1" applyBorder="1" applyAlignment="1">
      <alignment horizontal="right" vertical="center"/>
    </xf>
    <xf numFmtId="0" fontId="27" fillId="2" borderId="5" xfId="22" applyFont="1" applyFill="1" applyBorder="1" applyAlignment="1">
      <alignment horizontal="left" vertical="top"/>
    </xf>
    <xf numFmtId="0" fontId="35" fillId="9" borderId="1" xfId="22" applyFont="1" applyFill="1" applyBorder="1" applyAlignment="1">
      <alignment horizontal="center" vertical="center"/>
    </xf>
    <xf numFmtId="0" fontId="36" fillId="9" borderId="1" xfId="22" applyFont="1" applyFill="1" applyBorder="1" applyAlignment="1">
      <alignment horizontal="center"/>
    </xf>
    <xf numFmtId="0" fontId="28" fillId="0" borderId="0" xfId="22" applyFont="1"/>
    <xf numFmtId="0" fontId="37" fillId="10" borderId="16" xfId="22" applyFont="1" applyFill="1" applyBorder="1" applyAlignment="1">
      <alignment vertical="center"/>
    </xf>
    <xf numFmtId="0" fontId="29" fillId="10" borderId="2" xfId="22" applyFont="1" applyFill="1" applyBorder="1" applyAlignment="1">
      <alignment vertical="center"/>
    </xf>
    <xf numFmtId="0" fontId="29" fillId="10" borderId="3" xfId="22" applyFont="1" applyFill="1" applyBorder="1" applyAlignment="1">
      <alignment vertical="center"/>
    </xf>
    <xf numFmtId="0" fontId="28" fillId="10" borderId="3" xfId="22" applyFont="1" applyFill="1" applyBorder="1"/>
    <xf numFmtId="0" fontId="29" fillId="2" borderId="5" xfId="22" applyFont="1" applyFill="1" applyBorder="1" applyAlignment="1">
      <alignment horizontal="center" vertical="center"/>
    </xf>
    <xf numFmtId="0" fontId="29" fillId="13" borderId="4" xfId="22" applyFont="1" applyFill="1" applyBorder="1" applyAlignment="1">
      <alignment vertical="center"/>
    </xf>
    <xf numFmtId="0" fontId="29" fillId="13" borderId="1" xfId="22" applyFont="1" applyFill="1" applyBorder="1" applyAlignment="1">
      <alignment vertical="center"/>
    </xf>
    <xf numFmtId="0" fontId="28" fillId="13" borderId="1" xfId="22" applyFont="1" applyFill="1" applyBorder="1"/>
    <xf numFmtId="0" fontId="28" fillId="13" borderId="2" xfId="22" applyFont="1" applyFill="1" applyBorder="1"/>
    <xf numFmtId="0" fontId="29" fillId="2" borderId="6" xfId="22" applyFont="1" applyFill="1" applyBorder="1" applyAlignment="1">
      <alignment horizontal="center" vertical="center"/>
    </xf>
    <xf numFmtId="0" fontId="29" fillId="0" borderId="6" xfId="22" applyFont="1" applyBorder="1" applyAlignment="1">
      <alignment vertical="center"/>
    </xf>
    <xf numFmtId="0" fontId="29" fillId="0" borderId="1" xfId="22" applyFont="1" applyBorder="1" applyAlignment="1">
      <alignment vertical="center"/>
    </xf>
    <xf numFmtId="0" fontId="28" fillId="0" borderId="1" xfId="22" applyFont="1" applyBorder="1"/>
    <xf numFmtId="0" fontId="28" fillId="0" borderId="2" xfId="22" applyFont="1" applyBorder="1"/>
    <xf numFmtId="0" fontId="38" fillId="0" borderId="1" xfId="22" applyFont="1" applyBorder="1"/>
    <xf numFmtId="0" fontId="38" fillId="0" borderId="2" xfId="22" applyFont="1" applyBorder="1" applyAlignment="1">
      <alignment horizontal="right"/>
    </xf>
    <xf numFmtId="0" fontId="38" fillId="0" borderId="1" xfId="22" applyFont="1" applyBorder="1" applyAlignment="1">
      <alignment wrapText="1"/>
    </xf>
    <xf numFmtId="0" fontId="29" fillId="0" borderId="16" xfId="22" applyFont="1" applyBorder="1" applyAlignment="1">
      <alignment vertical="center"/>
    </xf>
    <xf numFmtId="0" fontId="29" fillId="2" borderId="8" xfId="22" applyFont="1" applyFill="1" applyBorder="1" applyAlignment="1">
      <alignment horizontal="center" vertical="center"/>
    </xf>
    <xf numFmtId="0" fontId="28" fillId="0" borderId="36" xfId="22" applyFont="1" applyBorder="1"/>
    <xf numFmtId="0" fontId="28" fillId="0" borderId="1" xfId="22" quotePrefix="1" applyFont="1" applyBorder="1" applyAlignment="1">
      <alignment vertical="top" wrapText="1"/>
    </xf>
    <xf numFmtId="0" fontId="29" fillId="0" borderId="8" xfId="22" applyFont="1" applyBorder="1" applyAlignment="1">
      <alignment vertical="center"/>
    </xf>
    <xf numFmtId="0" fontId="38" fillId="0" borderId="8" xfId="22" applyFont="1" applyBorder="1" applyAlignment="1">
      <alignment horizontal="center" vertical="center" wrapText="1"/>
    </xf>
    <xf numFmtId="0" fontId="38" fillId="0" borderId="35" xfId="22" applyFont="1" applyBorder="1" applyAlignment="1">
      <alignment horizontal="right" vertical="center"/>
    </xf>
    <xf numFmtId="0" fontId="29" fillId="2" borderId="35" xfId="22" applyFont="1" applyFill="1" applyBorder="1" applyAlignment="1">
      <alignment horizontal="center" vertical="center"/>
    </xf>
    <xf numFmtId="0" fontId="39" fillId="0" borderId="1" xfId="0" applyFont="1" applyBorder="1" applyAlignment="1"/>
    <xf numFmtId="0" fontId="29" fillId="0" borderId="38" xfId="22" applyFont="1" applyBorder="1" applyAlignment="1">
      <alignment vertical="center"/>
    </xf>
    <xf numFmtId="0" fontId="29" fillId="18" borderId="4" xfId="22" applyFont="1" applyFill="1" applyBorder="1" applyAlignment="1">
      <alignment vertical="center"/>
    </xf>
    <xf numFmtId="0" fontId="29" fillId="18" borderId="1" xfId="22" applyFont="1" applyFill="1" applyBorder="1" applyAlignment="1">
      <alignment vertical="center"/>
    </xf>
    <xf numFmtId="0" fontId="28" fillId="18" borderId="1" xfId="22" applyFont="1" applyFill="1" applyBorder="1"/>
    <xf numFmtId="0" fontId="28" fillId="18" borderId="2" xfId="22" applyFont="1" applyFill="1" applyBorder="1"/>
    <xf numFmtId="0" fontId="29" fillId="0" borderId="5" xfId="22" applyFont="1" applyBorder="1" applyAlignment="1">
      <alignment vertical="center"/>
    </xf>
    <xf numFmtId="0" fontId="28" fillId="0" borderId="42" xfId="22" applyFont="1" applyBorder="1"/>
    <xf numFmtId="0" fontId="38" fillId="0" borderId="43" xfId="22" applyFont="1" applyBorder="1" applyAlignment="1">
      <alignment horizontal="center" vertical="center" wrapText="1"/>
    </xf>
    <xf numFmtId="0" fontId="28" fillId="0" borderId="6" xfId="22" applyFont="1" applyBorder="1"/>
    <xf numFmtId="0" fontId="38" fillId="0" borderId="6" xfId="22" applyFont="1" applyBorder="1"/>
    <xf numFmtId="0" fontId="38" fillId="0" borderId="8" xfId="22" applyFont="1" applyBorder="1" applyAlignment="1">
      <alignment horizontal="right" vertical="center"/>
    </xf>
    <xf numFmtId="0" fontId="28" fillId="18" borderId="8" xfId="22" applyFont="1" applyFill="1" applyBorder="1"/>
    <xf numFmtId="0" fontId="28" fillId="0" borderId="38" xfId="22" applyFont="1" applyBorder="1"/>
    <xf numFmtId="0" fontId="28" fillId="0" borderId="8" xfId="22" applyFont="1" applyBorder="1"/>
    <xf numFmtId="0" fontId="28" fillId="0" borderId="6" xfId="22" applyFont="1" applyBorder="1" applyAlignment="1">
      <alignment vertical="center"/>
    </xf>
    <xf numFmtId="0" fontId="38" fillId="0" borderId="5" xfId="22" applyFont="1" applyBorder="1" applyAlignment="1">
      <alignment wrapText="1"/>
    </xf>
    <xf numFmtId="0" fontId="28" fillId="2" borderId="8" xfId="22" applyFont="1" applyFill="1" applyBorder="1"/>
    <xf numFmtId="0" fontId="28" fillId="2" borderId="2" xfId="22" applyFont="1" applyFill="1" applyBorder="1"/>
    <xf numFmtId="0" fontId="27" fillId="2" borderId="38" xfId="22" applyFont="1" applyFill="1" applyBorder="1" applyAlignment="1">
      <alignment horizontal="right" vertical="center"/>
    </xf>
    <xf numFmtId="0" fontId="27" fillId="2" borderId="43" xfId="22" applyFont="1" applyFill="1" applyBorder="1" applyAlignment="1">
      <alignment horizontal="right" vertical="center"/>
    </xf>
    <xf numFmtId="0" fontId="28" fillId="17" borderId="1" xfId="22" applyFont="1" applyFill="1" applyBorder="1"/>
    <xf numFmtId="0" fontId="40" fillId="17" borderId="1" xfId="22" applyFont="1" applyFill="1" applyBorder="1"/>
    <xf numFmtId="0" fontId="1" fillId="17" borderId="8" xfId="22" applyFill="1" applyBorder="1"/>
    <xf numFmtId="0" fontId="34" fillId="17" borderId="8" xfId="22" applyFont="1" applyFill="1" applyBorder="1"/>
    <xf numFmtId="0" fontId="27" fillId="0" borderId="1" xfId="0" applyFont="1" applyBorder="1" applyAlignment="1">
      <alignment horizontal="left" vertical="top"/>
    </xf>
    <xf numFmtId="0" fontId="41" fillId="0" borderId="1" xfId="0" applyFont="1" applyBorder="1" applyAlignment="1">
      <alignment vertical="top" wrapText="1"/>
    </xf>
    <xf numFmtId="0" fontId="8" fillId="6" borderId="1" xfId="0" applyFont="1" applyFill="1" applyBorder="1">
      <alignment vertical="center"/>
    </xf>
    <xf numFmtId="0" fontId="8" fillId="6" borderId="1" xfId="0" applyFont="1" applyFill="1" applyBorder="1" applyAlignment="1">
      <alignment vertical="center" wrapText="1"/>
    </xf>
    <xf numFmtId="0" fontId="27" fillId="7" borderId="1" xfId="0" applyFont="1" applyFill="1" applyBorder="1">
      <alignment vertical="center"/>
    </xf>
    <xf numFmtId="0" fontId="27" fillId="2" borderId="1" xfId="0" applyFont="1" applyFill="1" applyBorder="1">
      <alignment vertical="center"/>
    </xf>
    <xf numFmtId="0" fontId="32" fillId="0" borderId="1" xfId="14" applyFont="1" applyFill="1" applyBorder="1">
      <alignment vertical="center"/>
    </xf>
    <xf numFmtId="0" fontId="7" fillId="0" borderId="1" xfId="20" applyFill="1" applyBorder="1">
      <alignment vertical="center"/>
    </xf>
    <xf numFmtId="0" fontId="27" fillId="0" borderId="1" xfId="0" applyFont="1" applyBorder="1" applyAlignment="1">
      <alignment vertical="top"/>
    </xf>
    <xf numFmtId="0" fontId="27" fillId="2" borderId="1" xfId="0" applyFont="1" applyFill="1" applyBorder="1" applyAlignment="1">
      <alignment horizontal="left" vertical="top"/>
    </xf>
    <xf numFmtId="0" fontId="27" fillId="0" borderId="1" xfId="0" applyFont="1" applyBorder="1" applyAlignment="1">
      <alignment horizontal="left" vertical="top"/>
    </xf>
    <xf numFmtId="0" fontId="27" fillId="0" borderId="1" xfId="0" applyFont="1" applyBorder="1" applyAlignment="1">
      <alignment horizontal="right" vertical="center"/>
    </xf>
    <xf numFmtId="0" fontId="27" fillId="19" borderId="1" xfId="0" applyFont="1" applyFill="1" applyBorder="1" applyAlignment="1">
      <alignment horizontal="left" vertical="top"/>
    </xf>
    <xf numFmtId="0" fontId="27" fillId="8" borderId="2" xfId="22" applyFont="1" applyFill="1" applyBorder="1" applyAlignment="1">
      <alignment horizontal="left" vertical="top"/>
    </xf>
    <xf numFmtId="0" fontId="27" fillId="8" borderId="4" xfId="22" applyFont="1" applyFill="1" applyBorder="1" applyAlignment="1">
      <alignment horizontal="left" vertical="top"/>
    </xf>
    <xf numFmtId="0" fontId="27" fillId="17" borderId="2" xfId="22" applyFont="1" applyFill="1" applyBorder="1" applyAlignment="1">
      <alignment horizontal="left" vertical="top"/>
    </xf>
    <xf numFmtId="0" fontId="27" fillId="17" borderId="4" xfId="22" applyFont="1" applyFill="1" applyBorder="1" applyAlignment="1">
      <alignment horizontal="left" vertical="top"/>
    </xf>
    <xf numFmtId="0" fontId="29" fillId="2" borderId="16" xfId="22" applyFont="1" applyFill="1" applyBorder="1" applyAlignment="1">
      <alignment horizontal="center" vertical="center"/>
    </xf>
    <xf numFmtId="0" fontId="29" fillId="2" borderId="0" xfId="22" applyFont="1" applyFill="1" applyAlignment="1">
      <alignment horizontal="center" vertical="center"/>
    </xf>
    <xf numFmtId="0" fontId="29" fillId="2" borderId="38" xfId="22" applyFont="1" applyFill="1" applyBorder="1" applyAlignment="1">
      <alignment horizontal="center" vertical="center"/>
    </xf>
    <xf numFmtId="0" fontId="29" fillId="2" borderId="35" xfId="22" applyFont="1" applyFill="1" applyBorder="1" applyAlignment="1">
      <alignment horizontal="center" vertical="center"/>
    </xf>
    <xf numFmtId="0" fontId="29" fillId="2" borderId="36" xfId="22" applyFont="1" applyFill="1" applyBorder="1" applyAlignment="1">
      <alignment horizontal="center" vertical="center"/>
    </xf>
    <xf numFmtId="0" fontId="29" fillId="2" borderId="43" xfId="22" applyFont="1" applyFill="1" applyBorder="1" applyAlignment="1">
      <alignment horizontal="center" vertical="center"/>
    </xf>
    <xf numFmtId="0" fontId="29" fillId="2" borderId="42" xfId="22" applyFont="1" applyFill="1" applyBorder="1" applyAlignment="1">
      <alignment horizontal="center" vertical="center"/>
    </xf>
    <xf numFmtId="0" fontId="29" fillId="2" borderId="41" xfId="22" applyFont="1" applyFill="1" applyBorder="1" applyAlignment="1">
      <alignment horizontal="center" vertical="center"/>
    </xf>
    <xf numFmtId="0" fontId="29" fillId="2" borderId="40" xfId="22" applyFont="1" applyFill="1" applyBorder="1" applyAlignment="1">
      <alignment horizontal="center" vertical="center"/>
    </xf>
    <xf numFmtId="0" fontId="36" fillId="9" borderId="16" xfId="22" applyFont="1" applyFill="1" applyBorder="1" applyAlignment="1">
      <alignment horizontal="center"/>
    </xf>
    <xf numFmtId="0" fontId="36" fillId="9" borderId="0" xfId="22" applyFont="1" applyFill="1" applyAlignment="1">
      <alignment horizontal="center"/>
    </xf>
    <xf numFmtId="0" fontId="28" fillId="0" borderId="16" xfId="22" applyFont="1" applyBorder="1" applyAlignment="1">
      <alignment horizontal="center"/>
    </xf>
    <xf numFmtId="0" fontId="28" fillId="0" borderId="0" xfId="22" applyFont="1" applyAlignment="1">
      <alignment horizontal="center"/>
    </xf>
    <xf numFmtId="0" fontId="28" fillId="0" borderId="38" xfId="22" applyFont="1" applyBorder="1" applyAlignment="1">
      <alignment horizontal="center"/>
    </xf>
    <xf numFmtId="0" fontId="28" fillId="0" borderId="35" xfId="22" applyFont="1" applyBorder="1" applyAlignment="1">
      <alignment horizontal="center"/>
    </xf>
    <xf numFmtId="0" fontId="28" fillId="0" borderId="36" xfId="22" applyFont="1" applyBorder="1" applyAlignment="1">
      <alignment horizontal="center"/>
    </xf>
    <xf numFmtId="0" fontId="28" fillId="0" borderId="43" xfId="22" applyFont="1" applyBorder="1" applyAlignment="1">
      <alignment horizontal="center"/>
    </xf>
    <xf numFmtId="0" fontId="13" fillId="0" borderId="1" xfId="2" applyFont="1" applyBorder="1" applyAlignment="1">
      <alignment horizontal="left" vertical="center" wrapText="1"/>
    </xf>
    <xf numFmtId="0" fontId="13" fillId="0" borderId="35" xfId="2" applyFont="1" applyBorder="1" applyAlignment="1">
      <alignment horizontal="left" vertical="center" wrapText="1"/>
    </xf>
    <xf numFmtId="0" fontId="13" fillId="0" borderId="36" xfId="2" applyFont="1" applyBorder="1" applyAlignment="1">
      <alignment horizontal="left" vertical="center" wrapText="1"/>
    </xf>
    <xf numFmtId="0" fontId="13" fillId="3" borderId="14" xfId="1" applyNumberFormat="1" applyFont="1" applyFill="1" applyBorder="1" applyAlignment="1">
      <alignment horizontal="center" vertical="center" wrapText="1"/>
    </xf>
    <xf numFmtId="0" fontId="13" fillId="3" borderId="17" xfId="2" applyFont="1" applyFill="1" applyBorder="1" applyAlignment="1">
      <alignment horizontal="center" vertical="center" wrapText="1"/>
    </xf>
    <xf numFmtId="0" fontId="13" fillId="4" borderId="5" xfId="1" applyNumberFormat="1" applyFont="1" applyFill="1" applyBorder="1" applyAlignment="1">
      <alignment horizontal="center" vertical="center" wrapText="1"/>
    </xf>
    <xf numFmtId="0" fontId="13" fillId="4" borderId="6" xfId="2" applyFont="1" applyFill="1" applyBorder="1" applyAlignment="1">
      <alignment horizontal="center" vertical="center" wrapText="1"/>
    </xf>
    <xf numFmtId="0" fontId="13" fillId="4" borderId="18" xfId="1" applyNumberFormat="1" applyFont="1" applyFill="1" applyBorder="1" applyAlignment="1">
      <alignment horizontal="center" vertical="center" wrapText="1"/>
    </xf>
    <xf numFmtId="0" fontId="13" fillId="3" borderId="9" xfId="1" applyNumberFormat="1" applyFont="1" applyFill="1" applyBorder="1" applyAlignment="1">
      <alignment horizontal="center" vertical="center" wrapText="1"/>
    </xf>
    <xf numFmtId="0" fontId="13" fillId="3" borderId="15" xfId="2" applyFont="1" applyFill="1" applyBorder="1" applyAlignment="1">
      <alignment horizontal="center" vertical="center" wrapText="1"/>
    </xf>
    <xf numFmtId="0" fontId="13" fillId="3" borderId="10" xfId="1" applyNumberFormat="1" applyFont="1" applyFill="1" applyBorder="1" applyAlignment="1">
      <alignment horizontal="center" vertical="center" wrapText="1"/>
    </xf>
    <xf numFmtId="0" fontId="13" fillId="3" borderId="6" xfId="2" applyFont="1" applyFill="1" applyBorder="1" applyAlignment="1">
      <alignment horizontal="center" vertical="center" wrapText="1"/>
    </xf>
    <xf numFmtId="0" fontId="13" fillId="3" borderId="6" xfId="1" applyNumberFormat="1" applyFont="1" applyFill="1" applyBorder="1" applyAlignment="1">
      <alignment horizontal="center" vertical="center" wrapText="1"/>
    </xf>
    <xf numFmtId="0" fontId="13" fillId="3" borderId="11" xfId="2" applyFont="1" applyFill="1" applyBorder="1" applyAlignment="1">
      <alignment horizontal="center" vertical="center"/>
    </xf>
    <xf numFmtId="0" fontId="13" fillId="3" borderId="12" xfId="2" applyFont="1" applyFill="1" applyBorder="1" applyAlignment="1">
      <alignment horizontal="center" vertical="center"/>
    </xf>
    <xf numFmtId="0" fontId="13" fillId="0" borderId="12" xfId="2" applyFont="1" applyBorder="1" applyAlignment="1">
      <alignment horizontal="center" vertical="center"/>
    </xf>
    <xf numFmtId="0" fontId="14" fillId="2" borderId="2" xfId="1" applyNumberFormat="1" applyFont="1" applyFill="1" applyBorder="1" applyAlignment="1">
      <alignment wrapText="1"/>
    </xf>
    <xf numFmtId="0" fontId="14" fillId="2" borderId="4" xfId="1" applyNumberFormat="1" applyFont="1" applyFill="1" applyBorder="1" applyAlignment="1">
      <alignment wrapText="1"/>
    </xf>
    <xf numFmtId="165" fontId="14" fillId="2" borderId="2" xfId="1" applyFont="1" applyFill="1" applyBorder="1" applyAlignment="1">
      <alignment horizontal="left" wrapText="1"/>
    </xf>
    <xf numFmtId="165" fontId="14" fillId="2" borderId="3" xfId="1" applyFont="1" applyFill="1" applyBorder="1" applyAlignment="1">
      <alignment horizontal="left" wrapText="1"/>
    </xf>
    <xf numFmtId="165" fontId="14" fillId="2" borderId="4" xfId="1" applyFont="1" applyFill="1" applyBorder="1" applyAlignment="1">
      <alignment horizontal="left" wrapText="1"/>
    </xf>
    <xf numFmtId="0" fontId="13" fillId="5" borderId="31" xfId="1" applyNumberFormat="1" applyFont="1" applyFill="1" applyBorder="1" applyAlignment="1">
      <alignment horizontal="center" wrapText="1"/>
    </xf>
    <xf numFmtId="0" fontId="13" fillId="5" borderId="32" xfId="1" applyNumberFormat="1" applyFont="1" applyFill="1" applyBorder="1" applyAlignment="1">
      <alignment horizontal="center" wrapText="1"/>
    </xf>
    <xf numFmtId="0" fontId="13" fillId="5" borderId="11" xfId="1" applyNumberFormat="1" applyFont="1" applyFill="1" applyBorder="1" applyAlignment="1">
      <alignment horizontal="center" wrapText="1"/>
    </xf>
    <xf numFmtId="0" fontId="13" fillId="5" borderId="12" xfId="1" applyNumberFormat="1" applyFont="1" applyFill="1" applyBorder="1" applyAlignment="1">
      <alignment horizontal="center" wrapText="1"/>
    </xf>
    <xf numFmtId="0" fontId="13" fillId="4" borderId="8" xfId="1" applyNumberFormat="1" applyFont="1" applyFill="1" applyBorder="1" applyAlignment="1">
      <alignment horizontal="center" vertical="center" wrapText="1"/>
    </xf>
    <xf numFmtId="0" fontId="13" fillId="5" borderId="27" xfId="1" applyNumberFormat="1" applyFont="1" applyFill="1" applyBorder="1" applyAlignment="1">
      <alignment horizontal="center" wrapText="1"/>
    </xf>
    <xf numFmtId="0" fontId="13" fillId="5" borderId="34" xfId="1" applyNumberFormat="1" applyFont="1" applyFill="1" applyBorder="1" applyAlignment="1">
      <alignment horizontal="center" wrapText="1"/>
    </xf>
    <xf numFmtId="165" fontId="19" fillId="3" borderId="2" xfId="1" applyFont="1" applyFill="1" applyBorder="1" applyAlignment="1">
      <alignment horizontal="center" vertical="center" wrapText="1"/>
    </xf>
    <xf numFmtId="165" fontId="19" fillId="3" borderId="4" xfId="1" applyFont="1" applyFill="1" applyBorder="1" applyAlignment="1">
      <alignment horizontal="center" vertical="center" wrapText="1"/>
    </xf>
    <xf numFmtId="165" fontId="19" fillId="3" borderId="3" xfId="1" applyFont="1" applyFill="1" applyBorder="1" applyAlignment="1">
      <alignment horizontal="center" vertical="center" wrapText="1"/>
    </xf>
    <xf numFmtId="165" fontId="19" fillId="4" borderId="2" xfId="1" applyFont="1" applyFill="1" applyBorder="1" applyAlignment="1">
      <alignment horizontal="left" vertical="center" wrapText="1"/>
    </xf>
    <xf numFmtId="165" fontId="19" fillId="4" borderId="4" xfId="1" applyFont="1" applyFill="1" applyBorder="1" applyAlignment="1">
      <alignment horizontal="left" vertical="center" wrapText="1"/>
    </xf>
    <xf numFmtId="165" fontId="19" fillId="4" borderId="3" xfId="1" applyFont="1" applyFill="1" applyBorder="1" applyAlignment="1">
      <alignment horizontal="left" vertical="center" wrapText="1"/>
    </xf>
  </cellXfs>
  <cellStyles count="24">
    <cellStyle name="Hyperlink" xfId="20" builtinId="8"/>
    <cellStyle name="Hyperlink 2" xfId="10" xr:uid="{00000000-0005-0000-0000-000001000000}"/>
    <cellStyle name="Hyperlink 2 2" xfId="14" xr:uid="{00000000-0005-0000-0000-000002000000}"/>
    <cellStyle name="Hyperlink 3" xfId="23" xr:uid="{00000000-0005-0000-0000-000003000000}"/>
    <cellStyle name="Normal" xfId="0" builtinId="0"/>
    <cellStyle name="Normal 2" xfId="2" xr:uid="{00000000-0005-0000-0000-000005000000}"/>
    <cellStyle name="Normal 2 2" xfId="9" xr:uid="{00000000-0005-0000-0000-000006000000}"/>
    <cellStyle name="Normal 2 2 2" xfId="11" xr:uid="{00000000-0005-0000-0000-000007000000}"/>
    <cellStyle name="Normal 2 3" xfId="22" xr:uid="{00000000-0005-0000-0000-000008000000}"/>
    <cellStyle name="Normal 3" xfId="15" xr:uid="{00000000-0005-0000-0000-000009000000}"/>
    <cellStyle name="Normal 4" xfId="19" xr:uid="{00000000-0005-0000-0000-00000A000000}"/>
    <cellStyle name="Normal_SSS-3_Estimation&amp;Schedule_v1.0" xfId="1" xr:uid="{00000000-0005-0000-0000-00000B000000}"/>
    <cellStyle name="Percent 2" xfId="8" xr:uid="{00000000-0005-0000-0000-00000C000000}"/>
    <cellStyle name="ハイパーリンク 2" xfId="18" xr:uid="{00000000-0005-0000-0000-00000D000000}"/>
    <cellStyle name="標準 10" xfId="4" xr:uid="{00000000-0005-0000-0000-00000E000000}"/>
    <cellStyle name="標準 11" xfId="3" xr:uid="{00000000-0005-0000-0000-00000F000000}"/>
    <cellStyle name="標準 12" xfId="5" xr:uid="{00000000-0005-0000-0000-000010000000}"/>
    <cellStyle name="標準 2" xfId="12" xr:uid="{00000000-0005-0000-0000-000011000000}"/>
    <cellStyle name="標準 2 2" xfId="21" xr:uid="{00000000-0005-0000-0000-000012000000}"/>
    <cellStyle name="標準 4" xfId="17" xr:uid="{00000000-0005-0000-0000-000013000000}"/>
    <cellStyle name="標準 5 2 2" xfId="7" xr:uid="{00000000-0005-0000-0000-000014000000}"/>
    <cellStyle name="標準 5 2 2 2" xfId="6" xr:uid="{00000000-0005-0000-0000-000015000000}"/>
    <cellStyle name="標準 8 2" xfId="13" xr:uid="{00000000-0005-0000-0000-000016000000}"/>
    <cellStyle name="標準 8 2 2" xfId="16" xr:uid="{00000000-0005-0000-0000-000017000000}"/>
  </cellStyles>
  <dxfs count="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2F7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7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styles" Target="styles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emf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em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emf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emf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emf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emf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115262</xdr:colOff>
      <xdr:row>2</xdr:row>
      <xdr:rowOff>108057</xdr:rowOff>
    </xdr:from>
    <xdr:to>
      <xdr:col>3</xdr:col>
      <xdr:colOff>6230472</xdr:colOff>
      <xdr:row>10</xdr:row>
      <xdr:rowOff>22412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31E9B2-42BF-3813-4BDD-FE81C8C04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6350" y="500263"/>
          <a:ext cx="6115210" cy="3690737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11</xdr:row>
      <xdr:rowOff>78442</xdr:rowOff>
    </xdr:from>
    <xdr:to>
      <xdr:col>3</xdr:col>
      <xdr:colOff>6208059</xdr:colOff>
      <xdr:row>29</xdr:row>
      <xdr:rowOff>67236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1F6D712-99B7-F364-E635-56D04848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7" y="4549589"/>
          <a:ext cx="6152030" cy="3574676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31</xdr:row>
      <xdr:rowOff>78442</xdr:rowOff>
    </xdr:from>
    <xdr:to>
      <xdr:col>3</xdr:col>
      <xdr:colOff>6196853</xdr:colOff>
      <xdr:row>49</xdr:row>
      <xdr:rowOff>91276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5858F85-5470-7B6D-EA2D-3D3A5CA72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5912" y="8639736"/>
          <a:ext cx="6152029" cy="3755599"/>
        </a:xfrm>
        <a:prstGeom prst="rect">
          <a:avLst/>
        </a:prstGeom>
      </xdr:spPr>
    </xdr:pic>
    <xdr:clientData/>
  </xdr:twoCellAnchor>
  <xdr:twoCellAnchor editAs="oneCell">
    <xdr:from>
      <xdr:col>3</xdr:col>
      <xdr:colOff>67236</xdr:colOff>
      <xdr:row>66</xdr:row>
      <xdr:rowOff>33618</xdr:rowOff>
    </xdr:from>
    <xdr:to>
      <xdr:col>3</xdr:col>
      <xdr:colOff>5457266</xdr:colOff>
      <xdr:row>88</xdr:row>
      <xdr:rowOff>70015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0A0B4E3-534C-C893-D694-796B7EF27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8324" y="12741089"/>
          <a:ext cx="5390030" cy="4574780"/>
        </a:xfrm>
        <a:prstGeom prst="rect">
          <a:avLst/>
        </a:prstGeom>
      </xdr:spPr>
    </xdr:pic>
    <xdr:clientData/>
  </xdr:twoCellAnchor>
  <xdr:twoCellAnchor editAs="oneCell">
    <xdr:from>
      <xdr:col>3</xdr:col>
      <xdr:colOff>134471</xdr:colOff>
      <xdr:row>90</xdr:row>
      <xdr:rowOff>145676</xdr:rowOff>
    </xdr:from>
    <xdr:to>
      <xdr:col>3</xdr:col>
      <xdr:colOff>6073589</xdr:colOff>
      <xdr:row>113</xdr:row>
      <xdr:rowOff>118065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9254F0-3CF0-81EE-E8E6-924EC4EA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5559" y="17884588"/>
          <a:ext cx="5939118" cy="4611624"/>
        </a:xfrm>
        <a:prstGeom prst="rect">
          <a:avLst/>
        </a:prstGeom>
      </xdr:spPr>
    </xdr:pic>
    <xdr:clientData/>
  </xdr:twoCellAnchor>
  <xdr:twoCellAnchor editAs="oneCell">
    <xdr:from>
      <xdr:col>3</xdr:col>
      <xdr:colOff>347383</xdr:colOff>
      <xdr:row>49</xdr:row>
      <xdr:rowOff>179293</xdr:rowOff>
    </xdr:from>
    <xdr:to>
      <xdr:col>3</xdr:col>
      <xdr:colOff>5166431</xdr:colOff>
      <xdr:row>60</xdr:row>
      <xdr:rowOff>199169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8395345-FA6A-DA84-8E98-C77630600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8471" y="12584205"/>
          <a:ext cx="4819048" cy="2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179294</xdr:colOff>
      <xdr:row>119</xdr:row>
      <xdr:rowOff>136072</xdr:rowOff>
    </xdr:from>
    <xdr:to>
      <xdr:col>3</xdr:col>
      <xdr:colOff>5082079</xdr:colOff>
      <xdr:row>136</xdr:row>
      <xdr:rowOff>135752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44193B-2078-407A-A4C6-4636F6ADB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3744" y="926647"/>
          <a:ext cx="4902785" cy="3481748"/>
        </a:xfrm>
        <a:prstGeom prst="rect">
          <a:avLst/>
        </a:prstGeom>
      </xdr:spPr>
    </xdr:pic>
    <xdr:clientData/>
  </xdr:twoCellAnchor>
  <xdr:twoCellAnchor editAs="oneCell">
    <xdr:from>
      <xdr:col>3</xdr:col>
      <xdr:colOff>68037</xdr:colOff>
      <xdr:row>138</xdr:row>
      <xdr:rowOff>68036</xdr:rowOff>
    </xdr:from>
    <xdr:to>
      <xdr:col>3</xdr:col>
      <xdr:colOff>6191251</xdr:colOff>
      <xdr:row>157</xdr:row>
      <xdr:rowOff>43401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8483C1-FF23-425D-9076-68BC9451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2487" y="4821011"/>
          <a:ext cx="6123214" cy="377584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22413</xdr:colOff>
      <xdr:row>161</xdr:row>
      <xdr:rowOff>56030</xdr:rowOff>
    </xdr:from>
    <xdr:to>
      <xdr:col>3</xdr:col>
      <xdr:colOff>5804647</xdr:colOff>
      <xdr:row>179</xdr:row>
      <xdr:rowOff>161199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FB32F8-4879-409D-80BE-90F30A134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6863" y="9400055"/>
          <a:ext cx="5782234" cy="3705619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</xdr:colOff>
      <xdr:row>182</xdr:row>
      <xdr:rowOff>56030</xdr:rowOff>
    </xdr:from>
    <xdr:to>
      <xdr:col>3</xdr:col>
      <xdr:colOff>6250725</xdr:colOff>
      <xdr:row>201</xdr:row>
      <xdr:rowOff>187772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E2CB9-1F75-4A90-A3D0-3E9518DE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1685" y="13629155"/>
          <a:ext cx="6183490" cy="3932217"/>
        </a:xfrm>
        <a:prstGeom prst="rect">
          <a:avLst/>
        </a:prstGeom>
      </xdr:spPr>
    </xdr:pic>
    <xdr:clientData/>
  </xdr:twoCellAnchor>
  <xdr:twoCellAnchor editAs="oneCell">
    <xdr:from>
      <xdr:col>3</xdr:col>
      <xdr:colOff>49697</xdr:colOff>
      <xdr:row>201</xdr:row>
      <xdr:rowOff>82826</xdr:rowOff>
    </xdr:from>
    <xdr:to>
      <xdr:col>3</xdr:col>
      <xdr:colOff>6199580</xdr:colOff>
      <xdr:row>219</xdr:row>
      <xdr:rowOff>152813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7024F7-AA7C-42E7-853F-51DC61437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4147" y="18132701"/>
          <a:ext cx="6149883" cy="3670437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223</xdr:row>
      <xdr:rowOff>156883</xdr:rowOff>
    </xdr:from>
    <xdr:to>
      <xdr:col>3</xdr:col>
      <xdr:colOff>6205517</xdr:colOff>
      <xdr:row>250</xdr:row>
      <xdr:rowOff>112060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F55ED0-1809-4B3B-8E8A-E851A7469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8068" y="22635883"/>
          <a:ext cx="6171899" cy="535585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254</xdr:row>
      <xdr:rowOff>123264</xdr:rowOff>
    </xdr:from>
    <xdr:to>
      <xdr:col>3</xdr:col>
      <xdr:colOff>6225753</xdr:colOff>
      <xdr:row>277</xdr:row>
      <xdr:rowOff>33617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B3DECE-6F56-4C77-ABC3-E30162E4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4451" y="28803039"/>
          <a:ext cx="6225752" cy="4510928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224117</xdr:colOff>
      <xdr:row>279</xdr:row>
      <xdr:rowOff>78443</xdr:rowOff>
    </xdr:from>
    <xdr:to>
      <xdr:col>3</xdr:col>
      <xdr:colOff>5322794</xdr:colOff>
      <xdr:row>299</xdr:row>
      <xdr:rowOff>57861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523B39-4B0B-4AE1-A1B0-A0EA7D363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8567" y="33758843"/>
          <a:ext cx="5098677" cy="3979918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301</xdr:row>
      <xdr:rowOff>78441</xdr:rowOff>
    </xdr:from>
    <xdr:to>
      <xdr:col>3</xdr:col>
      <xdr:colOff>6129618</xdr:colOff>
      <xdr:row>326</xdr:row>
      <xdr:rowOff>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55210-818F-4EBA-90CA-30E606E40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9274" y="38159391"/>
          <a:ext cx="6084794" cy="5003159"/>
        </a:xfrm>
        <a:prstGeom prst="rect">
          <a:avLst/>
        </a:prstGeom>
      </xdr:spPr>
    </xdr:pic>
    <xdr:clientData/>
  </xdr:twoCellAnchor>
  <xdr:twoCellAnchor editAs="oneCell">
    <xdr:from>
      <xdr:col>3</xdr:col>
      <xdr:colOff>145677</xdr:colOff>
      <xdr:row>330</xdr:row>
      <xdr:rowOff>190500</xdr:rowOff>
    </xdr:from>
    <xdr:to>
      <xdr:col>3</xdr:col>
      <xdr:colOff>6050946</xdr:colOff>
      <xdr:row>362</xdr:row>
      <xdr:rowOff>121584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0DE36-F09D-4D24-8C1A-A7BDF2B1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0127" y="44072175"/>
          <a:ext cx="5905269" cy="6331884"/>
        </a:xfrm>
        <a:prstGeom prst="rect">
          <a:avLst/>
        </a:prstGeom>
      </xdr:spPr>
    </xdr:pic>
    <xdr:clientData/>
  </xdr:twoCellAnchor>
  <xdr:twoCellAnchor editAs="oneCell">
    <xdr:from>
      <xdr:col>3</xdr:col>
      <xdr:colOff>75243</xdr:colOff>
      <xdr:row>390</xdr:row>
      <xdr:rowOff>40824</xdr:rowOff>
    </xdr:from>
    <xdr:to>
      <xdr:col>3</xdr:col>
      <xdr:colOff>4355554</xdr:colOff>
      <xdr:row>424</xdr:row>
      <xdr:rowOff>163287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434C62-2273-4833-A620-E1AFC60C5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529" y="81806145"/>
          <a:ext cx="4280311" cy="7062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33618</xdr:colOff>
      <xdr:row>364</xdr:row>
      <xdr:rowOff>41467</xdr:rowOff>
    </xdr:from>
    <xdr:to>
      <xdr:col>3</xdr:col>
      <xdr:colOff>3957919</xdr:colOff>
      <xdr:row>389</xdr:row>
      <xdr:rowOff>172091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5EFE03F-07DC-67FE-801B-ED5CAC30D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706" y="75927702"/>
          <a:ext cx="3924301" cy="5173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4475</xdr:colOff>
      <xdr:row>447</xdr:row>
      <xdr:rowOff>87965</xdr:rowOff>
    </xdr:from>
    <xdr:to>
      <xdr:col>3</xdr:col>
      <xdr:colOff>4953000</xdr:colOff>
      <xdr:row>487</xdr:row>
      <xdr:rowOff>183421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976BDC-A928-4235-88C2-21436106D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63" y="92973524"/>
          <a:ext cx="4948525" cy="8163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428</xdr:row>
      <xdr:rowOff>0</xdr:rowOff>
    </xdr:from>
    <xdr:to>
      <xdr:col>3</xdr:col>
      <xdr:colOff>3876675</xdr:colOff>
      <xdr:row>447</xdr:row>
      <xdr:rowOff>69423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F20225E-935A-7D90-2627-03CFF4BD2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1088" y="89053147"/>
          <a:ext cx="3876675" cy="3901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683558</xdr:colOff>
      <xdr:row>493</xdr:row>
      <xdr:rowOff>59927</xdr:rowOff>
    </xdr:from>
    <xdr:to>
      <xdr:col>3</xdr:col>
      <xdr:colOff>4672853</xdr:colOff>
      <xdr:row>510</xdr:row>
      <xdr:rowOff>64932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7B7AC3-6429-4D58-8C34-198144A0D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4646" y="102481692"/>
          <a:ext cx="3989295" cy="3434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149562</xdr:colOff>
      <xdr:row>511</xdr:row>
      <xdr:rowOff>134471</xdr:rowOff>
    </xdr:from>
    <xdr:to>
      <xdr:col>3</xdr:col>
      <xdr:colOff>6263004</xdr:colOff>
      <xdr:row>523</xdr:row>
      <xdr:rowOff>190501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AB76F1-7912-41DD-9BE3-2006DE1EE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0650" y="106186942"/>
          <a:ext cx="6113442" cy="2476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525</xdr:row>
      <xdr:rowOff>39000</xdr:rowOff>
    </xdr:from>
    <xdr:to>
      <xdr:col>3</xdr:col>
      <xdr:colOff>3662569</xdr:colOff>
      <xdr:row>541</xdr:row>
      <xdr:rowOff>27269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9033110F-DBE7-4EBD-85C0-826EB41DD331}"/>
            </a:ext>
          </a:extLst>
        </xdr:cNvPr>
        <xdr:cNvGrpSpPr/>
      </xdr:nvGrpSpPr>
      <xdr:grpSpPr>
        <a:xfrm>
          <a:off x="1311088" y="108915353"/>
          <a:ext cx="3662569" cy="3316416"/>
          <a:chOff x="1420416" y="5434633"/>
          <a:chExt cx="3662569" cy="3170390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90796D49-2F93-26E9-5977-EAC0999736B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20416" y="5434633"/>
            <a:ext cx="3662569" cy="31703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2404A600-C1C9-C1C9-5B3C-398BDAF910EB}"/>
              </a:ext>
            </a:extLst>
          </xdr:cNvPr>
          <xdr:cNvSpPr/>
        </xdr:nvSpPr>
        <xdr:spPr>
          <a:xfrm>
            <a:off x="3658791" y="6473428"/>
            <a:ext cx="942975" cy="45481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130548</xdr:colOff>
      <xdr:row>541</xdr:row>
      <xdr:rowOff>89647</xdr:rowOff>
    </xdr:from>
    <xdr:to>
      <xdr:col>3</xdr:col>
      <xdr:colOff>6185086</xdr:colOff>
      <xdr:row>569</xdr:row>
      <xdr:rowOff>33396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F152F33-D822-4245-A90C-B1E565E1C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1636" y="112294147"/>
          <a:ext cx="6054538" cy="5591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123264</xdr:colOff>
      <xdr:row>571</xdr:row>
      <xdr:rowOff>78442</xdr:rowOff>
    </xdr:from>
    <xdr:to>
      <xdr:col>3</xdr:col>
      <xdr:colOff>4647639</xdr:colOff>
      <xdr:row>590</xdr:row>
      <xdr:rowOff>142876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DE6337E-8AE7-4305-B1E7-7D787BDC3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352" y="118334118"/>
          <a:ext cx="4524375" cy="3896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326571</xdr:colOff>
      <xdr:row>592</xdr:row>
      <xdr:rowOff>27216</xdr:rowOff>
    </xdr:from>
    <xdr:to>
      <xdr:col>3</xdr:col>
      <xdr:colOff>5415643</xdr:colOff>
      <xdr:row>609</xdr:row>
      <xdr:rowOff>188501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B9BDCE7-33FC-4421-9B8C-47BCD991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41021" y="817791"/>
          <a:ext cx="5089072" cy="356171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629</xdr:row>
      <xdr:rowOff>28575</xdr:rowOff>
    </xdr:from>
    <xdr:to>
      <xdr:col>3</xdr:col>
      <xdr:colOff>6095999</xdr:colOff>
      <xdr:row>642</xdr:row>
      <xdr:rowOff>37571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103AB3-848E-4F25-8E91-F166B9F2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47850" y="8220075"/>
          <a:ext cx="5562599" cy="2609321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644</xdr:row>
      <xdr:rowOff>85725</xdr:rowOff>
    </xdr:from>
    <xdr:to>
      <xdr:col>3</xdr:col>
      <xdr:colOff>4295775</xdr:colOff>
      <xdr:row>658</xdr:row>
      <xdr:rowOff>90785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7810378-FF78-4A91-9D0E-E63DE7B3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19300" y="11277600"/>
          <a:ext cx="3590925" cy="2805410"/>
        </a:xfrm>
        <a:prstGeom prst="rect">
          <a:avLst/>
        </a:prstGeom>
      </xdr:spPr>
    </xdr:pic>
    <xdr:clientData/>
  </xdr:twoCellAnchor>
  <xdr:twoCellAnchor editAs="oneCell">
    <xdr:from>
      <xdr:col>3</xdr:col>
      <xdr:colOff>1028700</xdr:colOff>
      <xdr:row>613</xdr:row>
      <xdr:rowOff>142875</xdr:rowOff>
    </xdr:from>
    <xdr:to>
      <xdr:col>3</xdr:col>
      <xdr:colOff>4686300</xdr:colOff>
      <xdr:row>628</xdr:row>
      <xdr:rowOff>199716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8469B99-F5FE-4A8B-BD8B-302CD9CB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43150" y="5133975"/>
          <a:ext cx="3657600" cy="3057216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662</xdr:row>
      <xdr:rowOff>47625</xdr:rowOff>
    </xdr:from>
    <xdr:to>
      <xdr:col>3</xdr:col>
      <xdr:colOff>4619094</xdr:colOff>
      <xdr:row>679</xdr:row>
      <xdr:rowOff>132914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7607DF9-FBCE-468A-93EB-EBE1DC3BB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85925" y="14868525"/>
          <a:ext cx="4247619" cy="3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244929</xdr:colOff>
      <xdr:row>683</xdr:row>
      <xdr:rowOff>74438</xdr:rowOff>
    </xdr:from>
    <xdr:to>
      <xdr:col>3</xdr:col>
      <xdr:colOff>5905500</xdr:colOff>
      <xdr:row>704</xdr:row>
      <xdr:rowOff>34788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6B502A7-D027-5974-8171-27DC37FF6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56017" y="140921173"/>
          <a:ext cx="5660571" cy="41961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104775</xdr:colOff>
      <xdr:row>10</xdr:row>
      <xdr:rowOff>1743075</xdr:rowOff>
    </xdr:from>
    <xdr:to>
      <xdr:col>5</xdr:col>
      <xdr:colOff>5923823</xdr:colOff>
      <xdr:row>10</xdr:row>
      <xdr:rowOff>4552599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41CAAA-D27B-4D44-9F82-C424095D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63050" y="4410075"/>
          <a:ext cx="5819048" cy="2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13</xdr:row>
      <xdr:rowOff>114300</xdr:rowOff>
    </xdr:from>
    <xdr:to>
      <xdr:col>16</xdr:col>
      <xdr:colOff>541237</xdr:colOff>
      <xdr:row>22</xdr:row>
      <xdr:rowOff>4057921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FFF041-6B96-45AB-895A-E37A9E0EE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34475" y="17506950"/>
          <a:ext cx="13504762" cy="6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24</xdr:row>
      <xdr:rowOff>9525</xdr:rowOff>
    </xdr:from>
    <xdr:to>
      <xdr:col>16</xdr:col>
      <xdr:colOff>312675</xdr:colOff>
      <xdr:row>27</xdr:row>
      <xdr:rowOff>1312994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E81A1D-796C-4021-8952-1F5D9FD74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0675" y="25412700"/>
          <a:ext cx="13200000" cy="26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4505325</xdr:colOff>
      <xdr:row>43</xdr:row>
      <xdr:rowOff>676275</xdr:rowOff>
    </xdr:from>
    <xdr:to>
      <xdr:col>12</xdr:col>
      <xdr:colOff>323076</xdr:colOff>
      <xdr:row>43</xdr:row>
      <xdr:rowOff>1790561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9022DE-F082-444F-8281-EB6D562C4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63600" y="32508825"/>
          <a:ext cx="6190476" cy="1114286"/>
        </a:xfrm>
        <a:prstGeom prst="rect">
          <a:avLst/>
        </a:prstGeom>
      </xdr:spPr>
    </xdr:pic>
    <xdr:clientData/>
  </xdr:twoCellAnchor>
  <xdr:oneCellAnchor>
    <xdr:from>
      <xdr:col>5</xdr:col>
      <xdr:colOff>47625</xdr:colOff>
      <xdr:row>44</xdr:row>
      <xdr:rowOff>123825</xdr:rowOff>
    </xdr:from>
    <xdr:ext cx="10628571" cy="2180952"/>
    <xdr:pic>
      <xdr:nvPicPr>
        <xdr:cNvPr id="6" name="Picture 5">
          <a:extLst>
            <a:ext uri="{FF2B5EF4-FFF2-40B4-BE49-F238E27FC236}">
              <a16:creationId xmlns:a16="http://schemas.microsoft.com/office/drawing/2014/main" id="{CC380531-5622-45CA-B887-F543618CC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05900" y="34671000"/>
          <a:ext cx="10628571" cy="2180952"/>
        </a:xfrm>
        <a:prstGeom prst="rect">
          <a:avLst/>
        </a:prstGeom>
      </xdr:spPr>
    </xdr:pic>
    <xdr:clientData/>
  </xdr:oneCellAnchor>
  <xdr:oneCellAnchor>
    <xdr:from>
      <xdr:col>5</xdr:col>
      <xdr:colOff>142875</xdr:colOff>
      <xdr:row>55</xdr:row>
      <xdr:rowOff>9525</xdr:rowOff>
    </xdr:from>
    <xdr:ext cx="13495238" cy="1504762"/>
    <xdr:pic>
      <xdr:nvPicPr>
        <xdr:cNvPr id="7" name="Picture 6">
          <a:extLst>
            <a:ext uri="{FF2B5EF4-FFF2-40B4-BE49-F238E27FC236}">
              <a16:creationId xmlns:a16="http://schemas.microsoft.com/office/drawing/2014/main" id="{28403FA5-5F04-438C-866E-A7B60DCB4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01150" y="38509575"/>
          <a:ext cx="13495238" cy="1504762"/>
        </a:xfrm>
        <a:prstGeom prst="rect">
          <a:avLst/>
        </a:prstGeom>
      </xdr:spPr>
    </xdr:pic>
    <xdr:clientData/>
  </xdr:oneCellAnchor>
  <xdr:twoCellAnchor editAs="oneCell">
    <xdr:from>
      <xdr:col>5</xdr:col>
      <xdr:colOff>200025</xdr:colOff>
      <xdr:row>64</xdr:row>
      <xdr:rowOff>28575</xdr:rowOff>
    </xdr:from>
    <xdr:to>
      <xdr:col>12</xdr:col>
      <xdr:colOff>236824</xdr:colOff>
      <xdr:row>71</xdr:row>
      <xdr:rowOff>216109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E94E6F-DF93-4D16-8A58-110B26770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58300" y="41709975"/>
          <a:ext cx="10409524" cy="1285711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43</xdr:row>
      <xdr:rowOff>647700</xdr:rowOff>
    </xdr:from>
    <xdr:to>
      <xdr:col>5</xdr:col>
      <xdr:colOff>4485730</xdr:colOff>
      <xdr:row>43</xdr:row>
      <xdr:rowOff>2590557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646364-9070-4F72-954D-166B1F6F0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82100" y="32480250"/>
          <a:ext cx="4361905" cy="19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31</xdr:row>
      <xdr:rowOff>142875</xdr:rowOff>
    </xdr:from>
    <xdr:to>
      <xdr:col>19</xdr:col>
      <xdr:colOff>426712</xdr:colOff>
      <xdr:row>32</xdr:row>
      <xdr:rowOff>1368626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627985-8779-4849-B47A-684D6E0C7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20200" y="28117800"/>
          <a:ext cx="15304762" cy="13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</xdr:row>
      <xdr:rowOff>123825</xdr:rowOff>
    </xdr:from>
    <xdr:to>
      <xdr:col>13</xdr:col>
      <xdr:colOff>46249</xdr:colOff>
      <xdr:row>10</xdr:row>
      <xdr:rowOff>1820483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FF0B62-E711-44A1-999C-0158F821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34475" y="314325"/>
          <a:ext cx="11009524" cy="37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33</xdr:row>
      <xdr:rowOff>114300</xdr:rowOff>
    </xdr:from>
    <xdr:to>
      <xdr:col>13</xdr:col>
      <xdr:colOff>65306</xdr:colOff>
      <xdr:row>43</xdr:row>
      <xdr:rowOff>827271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1517FD-80A3-4588-9F76-B8418BEC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10675" y="30146625"/>
          <a:ext cx="10952381" cy="22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6096000</xdr:colOff>
      <xdr:row>10</xdr:row>
      <xdr:rowOff>1800225</xdr:rowOff>
    </xdr:from>
    <xdr:to>
      <xdr:col>14</xdr:col>
      <xdr:colOff>542156</xdr:colOff>
      <xdr:row>11</xdr:row>
      <xdr:rowOff>1456717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5DBE414-D464-4B01-A014-18B28F78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154275" y="4467225"/>
          <a:ext cx="6152381" cy="4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6124575</xdr:colOff>
      <xdr:row>11</xdr:row>
      <xdr:rowOff>1571625</xdr:rowOff>
    </xdr:from>
    <xdr:to>
      <xdr:col>14</xdr:col>
      <xdr:colOff>656445</xdr:colOff>
      <xdr:row>12</xdr:row>
      <xdr:rowOff>218595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05A662-B6E9-4F38-B7E4-9F722F54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82850" y="9439275"/>
          <a:ext cx="6238095" cy="38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10</xdr:row>
      <xdr:rowOff>4714875</xdr:rowOff>
    </xdr:from>
    <xdr:to>
      <xdr:col>5</xdr:col>
      <xdr:colOff>5695264</xdr:colOff>
      <xdr:row>12</xdr:row>
      <xdr:rowOff>113575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43ED0C-DBED-4179-AB7D-A62312485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67825" y="7381875"/>
          <a:ext cx="5485714" cy="5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12</xdr:row>
      <xdr:rowOff>209550</xdr:rowOff>
    </xdr:from>
    <xdr:to>
      <xdr:col>5</xdr:col>
      <xdr:colOff>5761931</xdr:colOff>
      <xdr:row>12</xdr:row>
      <xdr:rowOff>4142883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D8336F-E963-401C-9C14-F98EE5839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67825" y="13277850"/>
          <a:ext cx="5552381" cy="39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145677</xdr:colOff>
      <xdr:row>72</xdr:row>
      <xdr:rowOff>89647</xdr:rowOff>
    </xdr:from>
    <xdr:to>
      <xdr:col>17</xdr:col>
      <xdr:colOff>154600</xdr:colOff>
      <xdr:row>85</xdr:row>
      <xdr:rowOff>135890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8BF4F9D-AB98-9661-698E-0AC6D1F0C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11236" y="41237647"/>
          <a:ext cx="13780952" cy="20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88</xdr:row>
      <xdr:rowOff>145677</xdr:rowOff>
    </xdr:from>
    <xdr:to>
      <xdr:col>5</xdr:col>
      <xdr:colOff>5390500</xdr:colOff>
      <xdr:row>112</xdr:row>
      <xdr:rowOff>104309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AA2859-C498-3244-2FED-2E354C8EB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56059" y="45764824"/>
          <a:ext cx="5200000" cy="37238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31.102.22\dcs-is211\&#26085;&#21830;&#20849;&#26377;\&#65296;&#65294;&#26410;&#27770;&#20107;&#38917;\DB%20QA%20&#12471;&#12540;&#12488;\&#26696;&#20214;&#25505;&#30058;&#65411;&#65392;&#65420;&#65438;&#65433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50.4\share\500_&#26032;&#27083;&#24819;&#38283;&#30330;\04_&#35373;&#35336;\60_UI&#35373;&#35336;\K_&#23601;&#26989;\KSU_&#20491;&#20154;&#12473;&#12465;&#12472;&#12517;&#12540;&#12523;&#20462;&#27491;\KSU003_&#20491;&#20154;&#12473;&#12465;&#12472;&#12517;&#12540;&#12523;&#20462;&#27491;(&#26085;&#20184;&#21029;)\ver4&#65374;\&#20316;&#26989;\&#30011;&#38754;&#35373;&#35336;&#26360;-KSU003_&#20491;&#20154;&#12473;&#12465;&#12472;&#12517;&#12540;&#12523;&#20462;&#27491;(&#26085;&#20184;&#21029;)_&#20316;&#26989;&#21029;_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K\&#23601;&#26989;\KSU003_&#20491;&#20154;&#12473;&#12465;&#12472;&#12517;&#12540;&#12523;&#20462;&#27491;(&#26085;&#20184;&#21029;)_&#20316;&#26989;&#21029;\&#30011;&#38754;&#35373;&#35336;&#26360;-KSU003_&#20491;&#20154;&#12473;&#12465;&#12472;&#12517;&#12540;&#12523;&#20462;&#27491;(&#26085;&#20184;&#21029;)_&#20316;&#26989;&#21029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itsumori\&#22269;&#38555;&#21307;&#23398;&#24773;&#22577;\&#30330;&#27880;&#35336;&#30011;\8&#26376;20&#26085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Tools\&#23481;&#37327;&#35211;&#31309;\&#35211;&#31309;&#25903;&#25588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F-NS-004\&#65315;&#65295;&#65316;&#22806;\&#35373;&#35336;&#38306;&#36899;\&#26041;&#24335;&#65319;\&#65411;&#65438;&#65392;&#65408;&#20998;&#26512;\&#23481;&#37327;\&#32034;&#24341;\&#24773;&#22577;&#21029;&#65403;&#65392;&#65418;&#65438;&#21029;INDEX&#23481;&#37327;1.5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A\1405\&#26376;&#26143;\&#65418;&#65392;&#65412;&#65438;&#26126;&#32048;(FT1200&#652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29289;&#20214;\&#22823;&#22618;&#34220;&#21697;\My%20Documents\&#31119;&#30000;\&#20849;&#36890;\apricot&#20385;&#26684;&#3492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itsumori\&#22269;&#38555;&#21307;&#23398;&#24773;&#22577;\&#30330;&#27880;&#35336;&#30011;\8&#26376;20&#26085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s1f001\cs1job01\EXCEL\DBFRO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i2-disk\newqyo\&#20491;&#20154;&#29992;\ITF\sample\&#27010;&#31639;&#35211;&#31309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KOKSFS02\VOL11\YAMADA\NEW\EXE\&#21454;&#21360;&#65427;&#65414;&#65408;&#6539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J01017\tornado\Documents%20and%20Settings\sasaki_c_help\&#12487;&#12473;&#12463;&#12488;&#12483;&#12503;\&#35373;&#35336;&#2636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tsumori\&#22269;&#38555;&#21307;&#23398;&#24773;&#22577;\&#30330;&#27880;&#35336;&#30011;\8&#26376;20&#2608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20445;&#38522;&#20877;&#27083;&#31689;\&#35336;&#19978;&#65295;&#31934;&#31639;&#31649;&#29702;\&#12503;&#12525;&#12464;&#12521;&#12512;&#20181;&#27096;&#26360;\HOS001&#35336;&#19978;&#20837;&#21147;\&#12486;&#12540;&#12502;&#12523;&#35373;&#35336;99112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2148~1.TKY\LOCALS~1\Temp\C.notesR5.Data\&#35211;&#31309;&#26360;030304-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f-ns-004\&#65315;&#65295;&#65316;&#22806;\&#35373;&#35336;&#38306;&#36899;\&#26041;&#24335;&#65319;\&#65411;&#65438;&#65392;&#65408;&#20998;&#26512;\&#65432;&#65422;&#65439;&#65404;&#65438;&#65412;&#65432;\&#12450;&#12488;&#12522;&#12499;&#12517;&#12540;&#12488;&#19968;&#35239;&#31532;9.1&#29256;\&#21442;&#29031;&#29992;&#65317;&#65330;&#22259;&#65288;&#20849;&#36890;&#12384;&#12369;&#21512;&#20307;&#65289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PYFA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mr_ueda/Desktop/&#12450;&#12467;&#12540;&#12487;&#12451;&#12458;&#12531;&#30011;&#38754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ltax\H17_paytax\DSIN9808\SS&#35373;&#35336;&#26360;\01-GW\&#65396;&#65437;&#65412;&#65438;&#65429;&#65392;&#65403;&#65438;\EXCEL\COPYFA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J01017\tornado\&#12488;&#12523;&#12493;&#12540;&#12489;&#26412;&#30058;&#29992;\&#12503;&#12525;&#12464;&#12521;&#12512;&#20181;&#27096;&#26360;\xIPG\NIPG025&#24180;&#20491;&#12456;&#12521;&#12540;&#30906;&#35469;&#12487;&#12540;&#12479;&#20316;&#25104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J01017\tornado\&#12488;&#12523;&#12493;&#12540;&#12489;&#26412;&#30058;&#29992;\&#12503;&#12525;&#12464;&#12521;&#12512;&#20181;&#27096;&#26360;\xIPG\BIPG024_&#24460;&#26085;&#22793;&#26356;&#30906;&#35469;&#12522;&#12473;&#12488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テーブル定義書（案件番号採番）"/>
      <sheetName val="案件採番ﾃｰﾌﾞﾙ"/>
    </sheet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修正履歴"/>
      <sheetName val="画面遷移図"/>
      <sheetName val="画面状態遷移図"/>
      <sheetName val="設計事項"/>
      <sheetName val="画面イメージ"/>
      <sheetName val="項目定義"/>
      <sheetName val="【固有部品】作業リストパレット"/>
      <sheetName val="【固有部品】グリッド定義"/>
      <sheetName val="項目制御"/>
      <sheetName val="処理概要"/>
      <sheetName val="UI処理"/>
      <sheetName val="説明用Sheet"/>
      <sheetName val="項目移送"/>
      <sheetName val="補足資料"/>
      <sheetName val="作業Sheet"/>
      <sheetName val="作業②"/>
      <sheetName val="Sheet1"/>
      <sheetName val="Sheet3"/>
    </sheetNames>
    <sheetDataSet>
      <sheetData sheetId="0">
        <row r="1">
          <cell r="Y1" t="str">
            <v>就業システム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修正履歴"/>
      <sheetName val="画面遷移図"/>
      <sheetName val="画面状態遷移図"/>
      <sheetName val="設計事項"/>
      <sheetName val="画面イメージ"/>
      <sheetName val="項目定義"/>
      <sheetName val="【固有部品】作業リストパレット"/>
      <sheetName val="【固有部品】グリッド定義"/>
      <sheetName val="項目制御"/>
      <sheetName val="処理概要"/>
      <sheetName val="UI処理"/>
      <sheetName val="項目移送"/>
      <sheetName val="補足資料"/>
      <sheetName val="作業Sheet"/>
      <sheetName val="作業②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社内ﾈｯﾄﾜｰｸﾊｰﾄﾞｳｪｱ"/>
      <sheetName val="master"/>
      <sheetName val="Sheet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見積支援"/>
      <sheetName val="Sheet1"/>
      <sheetName val="業務（自動）_NET"/>
      <sheetName val="業務（自動）_JOB"/>
    </sheetNames>
    <definedNames>
      <definedName name="cal_index_size"/>
      <definedName name="cal_table_size"/>
    </definedNames>
    <sheetDataSet>
      <sheetData sheetId="0" refreshError="1"/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情報別ｻｰﾊﾞ別INDEX容量1.5"/>
      <sheetName val="前提条件一覧ひながた"/>
      <sheetName val="前提条件一覧記入例"/>
      <sheetName val="要因・前提条件パターン分類表"/>
      <sheetName val="共同利用システム修正⇒目的別手順書（間接入力）"/>
      <sheetName val="（別紙１）変更内容"/>
      <sheetName val="預り資産共通明細＿日次・月次"/>
      <sheetName val="Sheet1"/>
      <sheetName val="１"/>
      <sheetName val="２"/>
      <sheetName val="３"/>
      <sheetName val="４"/>
      <sheetName val="５"/>
      <sheetName val="６"/>
      <sheetName val="７"/>
      <sheetName val="８"/>
      <sheetName val="９"/>
      <sheetName val="１０"/>
      <sheetName val="１１"/>
      <sheetName val="１２"/>
      <sheetName val="１３"/>
      <sheetName val="１４"/>
      <sheetName val="１５"/>
      <sheetName val="１６"/>
      <sheetName val="１７"/>
      <sheetName val="１８"/>
      <sheetName val="１９"/>
      <sheetName val="２０"/>
      <sheetName val="２１"/>
      <sheetName val="別紙１（全体ｼｽﾃﾑ構成）"/>
      <sheetName val="別紙２｢営業店収益管理表｣項目別編集一覧"/>
      <sheetName val="別紙３（全体概要ﾌﾛｰ1）"/>
      <sheetName val="別紙３（全体概要ﾌﾛｰ2）"/>
      <sheetName val="データ授受一覧"/>
    </sheetNames>
    <definedNames>
      <definedName name="CULC.cal_index_size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見積明細(ハードのみ）"/>
      <sheetName val="仕切価格"/>
      <sheetName val="見積明細(ハード三菱分のみ）"/>
      <sheetName val="見積明細(PP料含む） (2)"/>
      <sheetName val="費用比較 "/>
      <sheetName val="ﾊｰﾄﾞ明細(FT1200）"/>
      <sheetName val="master"/>
      <sheetName val="１．社内ﾈｯﾄﾜｰｸﾊｰﾄﾞｳｪｱ"/>
      <sheetName val="工数0511"/>
    </sheetNames>
    <sheetDataSet>
      <sheetData sheetId="0" refreshError="1">
        <row r="5">
          <cell r="C5" t="str">
            <v>ACS-22-K14N</v>
          </cell>
          <cell r="D5" t="str">
            <v>M3522-K100</v>
          </cell>
          <cell r="E5" t="str">
            <v>FT1200 ﾓﾃﾞﾙ 6300-40N</v>
          </cell>
          <cell r="F5" t="str">
            <v>PentiumⅡ-300､ﾒﾓﾘ:64MB､HDD:4GB､16倍速CD-ROM､100BASE-TX､
ｷｰﾎﾞｰﾄﾞ､ﾏｳｽ､WindowsNT Server 4.0(10ｸﾗｲｱﾝﾄﾗｲｾﾝｽ付き)</v>
          </cell>
          <cell r="G5">
            <v>1</v>
          </cell>
          <cell r="H5">
            <v>898000</v>
          </cell>
          <cell r="J5">
            <v>0</v>
          </cell>
          <cell r="L5">
            <v>58400</v>
          </cell>
          <cell r="N5">
            <v>49600</v>
          </cell>
          <cell r="P5">
            <v>20400</v>
          </cell>
          <cell r="R5">
            <v>584000</v>
          </cell>
          <cell r="T5">
            <v>0</v>
          </cell>
          <cell r="V5">
            <v>0</v>
          </cell>
          <cell r="X5">
            <v>0</v>
          </cell>
          <cell r="Z5" t="str">
            <v>AC</v>
          </cell>
          <cell r="AA5">
            <v>0</v>
          </cell>
        </row>
        <row r="6">
          <cell r="C6" t="str">
            <v>AC-64MB-K9</v>
          </cell>
          <cell r="D6" t="str">
            <v>B4059-6</v>
          </cell>
          <cell r="E6" t="str">
            <v>64MB増設SDRAMﾒﾓﾘｷｯﾄ</v>
          </cell>
          <cell r="F6" t="str">
            <v>FT1200(M3522-K)､LS660(M3562)､LS550(M3559)用｡64MB SDRAM DIMM(ECC)×1個｡</v>
          </cell>
          <cell r="G6">
            <v>3</v>
          </cell>
          <cell r="H6">
            <v>90000</v>
          </cell>
          <cell r="J6">
            <v>0</v>
          </cell>
          <cell r="L6">
            <v>5400</v>
          </cell>
          <cell r="N6">
            <v>4600</v>
          </cell>
          <cell r="P6">
            <v>1900</v>
          </cell>
          <cell r="R6">
            <v>45000</v>
          </cell>
          <cell r="T6">
            <v>0</v>
          </cell>
          <cell r="V6">
            <v>0</v>
          </cell>
          <cell r="X6">
            <v>0</v>
          </cell>
          <cell r="Z6" t="str">
            <v>AC</v>
          </cell>
          <cell r="AA6">
            <v>0</v>
          </cell>
        </row>
        <row r="7">
          <cell r="C7" t="str">
            <v>AC-CRT-15C5</v>
          </cell>
          <cell r="D7" t="str">
            <v>M6346-1</v>
          </cell>
          <cell r="E7" t="str">
            <v>15ｲﾝﾁ高解像度
ｶﾗｰﾃﾞｨｽﾌﾟﾚｲ</v>
          </cell>
          <cell r="F7" t="str">
            <v>FT//ex､FT1200､FT2200､FT2400､LS660､LS550､LS100､AL､EL､
SX(M3423-Cﾓﾃﾞﾙ､M3423C-A3C0/B181)､FX､GX用｡</v>
          </cell>
          <cell r="G7">
            <v>1</v>
          </cell>
          <cell r="H7">
            <v>56000</v>
          </cell>
          <cell r="J7">
            <v>0</v>
          </cell>
          <cell r="L7">
            <v>3400</v>
          </cell>
          <cell r="N7">
            <v>2900</v>
          </cell>
          <cell r="P7">
            <v>1200</v>
          </cell>
          <cell r="R7">
            <v>39000</v>
          </cell>
          <cell r="T7">
            <v>0</v>
          </cell>
          <cell r="V7">
            <v>0</v>
          </cell>
          <cell r="X7">
            <v>0</v>
          </cell>
          <cell r="Z7" t="str">
            <v>AC</v>
          </cell>
          <cell r="AA7" t="str">
            <v>本体同時購入
割引実施中</v>
          </cell>
        </row>
        <row r="8">
          <cell r="C8" t="str">
            <v>ACS-HD3-40U</v>
          </cell>
          <cell r="D8" t="str">
            <v>M6846-47</v>
          </cell>
          <cell r="E8" t="str">
            <v>内蔵3.5ｲﾝﾁﾊｰﾄﾞﾃﾞｨｽｸ装置(4GB)</v>
          </cell>
          <cell r="F8" t="str">
            <v>FT1200用｡Ultra Wide SCSI｡</v>
          </cell>
          <cell r="G8">
            <v>1</v>
          </cell>
          <cell r="H8">
            <v>200000</v>
          </cell>
          <cell r="J8">
            <v>0</v>
          </cell>
          <cell r="L8">
            <v>13000</v>
          </cell>
          <cell r="N8">
            <v>11100</v>
          </cell>
          <cell r="P8">
            <v>4600</v>
          </cell>
          <cell r="R8">
            <v>130000</v>
          </cell>
          <cell r="T8">
            <v>0</v>
          </cell>
          <cell r="V8">
            <v>0</v>
          </cell>
          <cell r="X8">
            <v>0</v>
          </cell>
          <cell r="Z8" t="str">
            <v>AC</v>
          </cell>
          <cell r="AA8">
            <v>0</v>
          </cell>
        </row>
        <row r="9">
          <cell r="C9" t="str">
            <v>ACS-1510-N</v>
          </cell>
          <cell r="D9" t="str">
            <v>B8210-18</v>
          </cell>
          <cell r="E9" t="str">
            <v>増設SCSI制御装置</v>
          </cell>
          <cell r="F9" t="str">
            <v>FT1200､FT2200に内蔵高速ｽﾄﾘｰﾐﾝｸﾞﾃｰﾌﾟ装置(M6700-13)､または
内蔵ｽﾄﾘｰﾐﾝｸﾞﾃｰﾌﾟ装置(M6700-15)を増設する場合に必要｡ISA｡
但し､FT2200は内蔵ｽﾄﾘｰﾐﾝｸﾞﾃｰﾌﾟ装置(M6700-15）を未ｻﾎﾟｰﾄ｡</v>
          </cell>
          <cell r="G9">
            <v>1</v>
          </cell>
          <cell r="H9">
            <v>50000</v>
          </cell>
          <cell r="J9">
            <v>0</v>
          </cell>
          <cell r="L9">
            <v>3300</v>
          </cell>
          <cell r="N9">
            <v>2800</v>
          </cell>
          <cell r="P9">
            <v>1200</v>
          </cell>
          <cell r="R9">
            <v>32000</v>
          </cell>
          <cell r="T9">
            <v>0</v>
          </cell>
          <cell r="V9">
            <v>0</v>
          </cell>
          <cell r="X9">
            <v>0</v>
          </cell>
          <cell r="Z9" t="str">
            <v>AC</v>
          </cell>
          <cell r="AA9">
            <v>0</v>
          </cell>
        </row>
        <row r="10">
          <cell r="C10" t="str">
            <v>ACS-ST-DDS3</v>
          </cell>
          <cell r="D10" t="str">
            <v>M6700-15</v>
          </cell>
          <cell r="E10" t="str">
            <v>内蔵ｽﾄﾘ-ﾐﾝｸﾞﾃ-ﾌﾟ装置
(DDS-3)</v>
          </cell>
          <cell r="F10" t="str">
            <v>FT1200､FT2400用｡12GB｡</v>
          </cell>
          <cell r="G10">
            <v>1</v>
          </cell>
          <cell r="H10">
            <v>338000</v>
          </cell>
          <cell r="J10">
            <v>0</v>
          </cell>
          <cell r="L10">
            <v>22000</v>
          </cell>
          <cell r="N10">
            <v>18700</v>
          </cell>
          <cell r="P10">
            <v>7700</v>
          </cell>
          <cell r="R10">
            <v>220000</v>
          </cell>
          <cell r="T10">
            <v>0</v>
          </cell>
          <cell r="V10">
            <v>0</v>
          </cell>
          <cell r="X10">
            <v>0</v>
          </cell>
          <cell r="Z10" t="str">
            <v>AC</v>
          </cell>
          <cell r="AA10">
            <v>0</v>
          </cell>
        </row>
        <row r="11">
          <cell r="C11" t="str">
            <v>ACW-55-A1C0</v>
          </cell>
          <cell r="D11" t="str">
            <v>M3555-A1C0</v>
          </cell>
          <cell r="E11" t="str">
            <v>LS550 ﾓﾃﾞﾙ 5200M-21CXA</v>
          </cell>
          <cell r="F11" t="str">
            <v>MMX Pentium-200､ﾒﾓﾘ:32MB､HDD:2.1GB､最大16倍速CD-ROM､
100BASE-TX､ｻｳﾝﾄﾞ機能､ｷｰﾎﾞｰﾄﾞ､ﾏｳｽ､ﾃﾞｽｸﾄｯﾌﾟ管理ｿﾌﾄｳｪｱ､
Windows95</v>
          </cell>
          <cell r="G11">
            <v>6</v>
          </cell>
          <cell r="H11">
            <v>298000</v>
          </cell>
          <cell r="J11">
            <v>0</v>
          </cell>
          <cell r="L11">
            <v>17900</v>
          </cell>
          <cell r="N11">
            <v>15200</v>
          </cell>
          <cell r="P11">
            <v>6300</v>
          </cell>
          <cell r="R11">
            <v>194000</v>
          </cell>
          <cell r="T11">
            <v>0</v>
          </cell>
          <cell r="V11">
            <v>0</v>
          </cell>
          <cell r="X11">
            <v>0</v>
          </cell>
          <cell r="Z11" t="str">
            <v>AC</v>
          </cell>
          <cell r="AA11">
            <v>0</v>
          </cell>
        </row>
        <row r="12">
          <cell r="C12" t="str">
            <v>AC-16MB-K8</v>
          </cell>
          <cell r="D12" t="str">
            <v>B4059-1</v>
          </cell>
          <cell r="E12" t="str">
            <v>16MB増設SDRAMﾒﾓﾘｷｯﾄ</v>
          </cell>
          <cell r="F12" t="str">
            <v>LS660(M3561)､LS550(M3552､M3555､M3558)用｡
16MB SDRAM DIMM×1個｡</v>
          </cell>
          <cell r="G12">
            <v>6</v>
          </cell>
          <cell r="H12">
            <v>20000</v>
          </cell>
          <cell r="J12">
            <v>0</v>
          </cell>
          <cell r="L12">
            <v>1200</v>
          </cell>
          <cell r="N12">
            <v>1000</v>
          </cell>
          <cell r="P12">
            <v>400</v>
          </cell>
          <cell r="R12">
            <v>10000</v>
          </cell>
          <cell r="T12">
            <v>0</v>
          </cell>
          <cell r="V12">
            <v>0</v>
          </cell>
          <cell r="X12">
            <v>0</v>
          </cell>
          <cell r="Z12" t="str">
            <v>AC</v>
          </cell>
          <cell r="AA12">
            <v>0</v>
          </cell>
        </row>
        <row r="13">
          <cell r="C13" t="str">
            <v>AC-CRT-15C5</v>
          </cell>
          <cell r="D13" t="str">
            <v>M6346-1</v>
          </cell>
          <cell r="E13" t="str">
            <v>15ｲﾝﾁ高解像度
ｶﾗｰﾃﾞｨｽﾌﾟﾚｲ</v>
          </cell>
          <cell r="F13" t="str">
            <v>FT//ex､FT1200､FT2200､FT2400､LS660､LS550､LS100､AL､EL､
SX(M3423-Cﾓﾃﾞﾙ､M3423C-A3C0/B181)､FX､GX用｡</v>
          </cell>
          <cell r="G13">
            <v>6</v>
          </cell>
          <cell r="H13">
            <v>56000</v>
          </cell>
          <cell r="J13">
            <v>0</v>
          </cell>
          <cell r="L13">
            <v>3400</v>
          </cell>
          <cell r="N13">
            <v>2900</v>
          </cell>
          <cell r="P13">
            <v>1200</v>
          </cell>
          <cell r="R13">
            <v>39000</v>
          </cell>
          <cell r="T13">
            <v>0</v>
          </cell>
          <cell r="V13">
            <v>0</v>
          </cell>
          <cell r="X13">
            <v>0</v>
          </cell>
          <cell r="Z13" t="str">
            <v>AC</v>
          </cell>
          <cell r="AA13" t="str">
            <v>本体同時購入
割引実施中</v>
          </cell>
        </row>
        <row r="14">
          <cell r="C14" t="str">
            <v>AC-JLP-430</v>
          </cell>
          <cell r="D14" t="str">
            <v>M6611-1</v>
          </cell>
          <cell r="E14" t="str">
            <v>日本語ﾗｲﾝﾌﾟﾘﾝﾀ</v>
          </cell>
          <cell r="F14" t="str">
            <v>FT//s､FT//e､FT//ex（M3517､M3518､M3519､M3520､M3521)､LS660､
LS550､XEN-PC､XEN-LSⅡ用｡430行/分(高速ﾓｰﾄﾞ)｡</v>
          </cell>
          <cell r="G14">
            <v>1</v>
          </cell>
          <cell r="H14">
            <v>2998000</v>
          </cell>
          <cell r="J14">
            <v>0</v>
          </cell>
          <cell r="L14">
            <v>179900</v>
          </cell>
          <cell r="N14">
            <v>152900</v>
          </cell>
          <cell r="P14">
            <v>63000</v>
          </cell>
          <cell r="R14">
            <v>1949000</v>
          </cell>
          <cell r="T14">
            <v>0</v>
          </cell>
          <cell r="V14">
            <v>0</v>
          </cell>
          <cell r="X14">
            <v>0</v>
          </cell>
          <cell r="Z14" t="str">
            <v>MC</v>
          </cell>
          <cell r="AA14">
            <v>0</v>
          </cell>
        </row>
        <row r="15">
          <cell r="C15" t="str">
            <v>AX-JSP-CBL3</v>
          </cell>
          <cell r="D15" t="str">
            <v>M6914-9</v>
          </cell>
          <cell r="E15" t="str">
            <v>ﾌﾟﾘﾝﾀｹｰﾌﾞﾙ</v>
          </cell>
          <cell r="F15" t="str">
            <v>日本語ﾌﾟﾘﾝﾀ(M6261-1､M6265-1､M6267-1)､OA日本語ﾌﾟﾘﾝﾀ(M6268-1)､
ﾍﾟｰｼﾞﾌﾟﾘﾝﾀ(M6257-1)､日本語ﾗｲﾝﾌﾟﾘﾝﾀ(M6611-1)用｡3m｡</v>
          </cell>
          <cell r="G15">
            <v>1</v>
          </cell>
          <cell r="H15">
            <v>10000</v>
          </cell>
          <cell r="J15">
            <v>0</v>
          </cell>
          <cell r="L15" t="str">
            <v>N/A</v>
          </cell>
          <cell r="N15" t="str">
            <v>N/A</v>
          </cell>
          <cell r="P15" t="str">
            <v>N/A</v>
          </cell>
          <cell r="R15">
            <v>6500</v>
          </cell>
          <cell r="T15">
            <v>0</v>
          </cell>
          <cell r="V15">
            <v>0</v>
          </cell>
          <cell r="X15">
            <v>0</v>
          </cell>
          <cell r="Z15" t="str">
            <v>MC</v>
          </cell>
          <cell r="AA15">
            <v>0</v>
          </cell>
        </row>
        <row r="16">
          <cell r="D16" t="str">
            <v>VP-6000</v>
          </cell>
          <cell r="E16" t="str">
            <v>ｴﾌﾟｿﾝｲﾝﾊﾟｸﾄﾌﾟﾘﾝﾀ</v>
          </cell>
          <cell r="F16" t="str">
            <v>漢字１５０字／秒</v>
          </cell>
          <cell r="G16">
            <v>3</v>
          </cell>
          <cell r="H16">
            <v>648000</v>
          </cell>
          <cell r="J16">
            <v>0</v>
          </cell>
          <cell r="L16">
            <v>60000</v>
          </cell>
          <cell r="N16">
            <v>0</v>
          </cell>
          <cell r="P16">
            <v>0</v>
          </cell>
          <cell r="R16">
            <v>421200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A16">
            <v>0</v>
          </cell>
        </row>
        <row r="17">
          <cell r="D17">
            <v>0</v>
          </cell>
          <cell r="E17" t="str">
            <v>ﾌﾟﾘﾝﾀｹｰﾌﾞﾙ</v>
          </cell>
          <cell r="F17" t="str">
            <v>ｴﾌﾟｿﾝ用</v>
          </cell>
          <cell r="G17">
            <v>2</v>
          </cell>
          <cell r="H17">
            <v>2000</v>
          </cell>
          <cell r="J17">
            <v>0</v>
          </cell>
          <cell r="L17">
            <v>0</v>
          </cell>
          <cell r="N17">
            <v>0</v>
          </cell>
          <cell r="P17">
            <v>0</v>
          </cell>
          <cell r="R17">
            <v>1300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A17">
            <v>0</v>
          </cell>
        </row>
        <row r="18">
          <cell r="D18">
            <v>0</v>
          </cell>
          <cell r="E18" t="str">
            <v>ハンディターミナル  ＢＨＴ－６０００（１ＭＢ）</v>
          </cell>
          <cell r="F18">
            <v>0</v>
          </cell>
          <cell r="G18">
            <v>6</v>
          </cell>
          <cell r="H18">
            <v>198000</v>
          </cell>
          <cell r="J18">
            <v>0</v>
          </cell>
          <cell r="L18">
            <v>0</v>
          </cell>
          <cell r="N18">
            <v>0</v>
          </cell>
          <cell r="P18">
            <v>0</v>
          </cell>
          <cell r="R18">
            <v>138600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A18">
            <v>0</v>
          </cell>
        </row>
        <row r="19">
          <cell r="D19">
            <v>0</v>
          </cell>
          <cell r="E19" t="str">
            <v>光通信ユニット</v>
          </cell>
          <cell r="F19">
            <v>0</v>
          </cell>
          <cell r="G19">
            <v>2</v>
          </cell>
          <cell r="H19">
            <v>65000</v>
          </cell>
          <cell r="J19">
            <v>0</v>
          </cell>
          <cell r="L19">
            <v>0</v>
          </cell>
          <cell r="N19">
            <v>0</v>
          </cell>
          <cell r="P19">
            <v>0</v>
          </cell>
          <cell r="R19">
            <v>46000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A19">
            <v>0</v>
          </cell>
        </row>
        <row r="20">
          <cell r="D20">
            <v>0</v>
          </cell>
          <cell r="E20" t="str">
            <v>ＮｉＭＨバッテリーパック</v>
          </cell>
          <cell r="F20">
            <v>0</v>
          </cell>
          <cell r="G20">
            <v>6</v>
          </cell>
          <cell r="H20">
            <v>9000</v>
          </cell>
          <cell r="J20">
            <v>0</v>
          </cell>
          <cell r="L20">
            <v>0</v>
          </cell>
          <cell r="N20">
            <v>0</v>
          </cell>
          <cell r="P20">
            <v>0</v>
          </cell>
          <cell r="R20">
            <v>6000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A20">
            <v>0</v>
          </cell>
        </row>
        <row r="21">
          <cell r="D21">
            <v>0</v>
          </cell>
          <cell r="E21" t="str">
            <v>ＲＳ２３２Ｃケーブル</v>
          </cell>
          <cell r="F21">
            <v>0</v>
          </cell>
          <cell r="G21">
            <v>2</v>
          </cell>
          <cell r="H21">
            <v>12000</v>
          </cell>
          <cell r="J21">
            <v>0</v>
          </cell>
          <cell r="L21">
            <v>0</v>
          </cell>
          <cell r="N21">
            <v>0</v>
          </cell>
          <cell r="P21">
            <v>0</v>
          </cell>
          <cell r="R21">
            <v>9000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A21">
            <v>0</v>
          </cell>
        </row>
        <row r="22">
          <cell r="D22">
            <v>0</v>
          </cell>
          <cell r="E22" t="str">
            <v>ＣＵ転送ユーティリティ</v>
          </cell>
          <cell r="F22">
            <v>0</v>
          </cell>
          <cell r="G22">
            <v>1</v>
          </cell>
          <cell r="H22">
            <v>50000</v>
          </cell>
          <cell r="J22">
            <v>0</v>
          </cell>
          <cell r="L22">
            <v>0</v>
          </cell>
          <cell r="N22">
            <v>0</v>
          </cell>
          <cell r="P22">
            <v>0</v>
          </cell>
          <cell r="R22">
            <v>35000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A22">
            <v>0</v>
          </cell>
        </row>
        <row r="23">
          <cell r="D23">
            <v>0</v>
          </cell>
          <cell r="E23" t="str">
            <v>ＢＨＴ－ＢＡＳＩＣ３，１</v>
          </cell>
          <cell r="F23">
            <v>0</v>
          </cell>
          <cell r="G23">
            <v>1</v>
          </cell>
          <cell r="H23">
            <v>40000</v>
          </cell>
          <cell r="J23">
            <v>0</v>
          </cell>
          <cell r="L23">
            <v>0</v>
          </cell>
          <cell r="N23">
            <v>0</v>
          </cell>
          <cell r="P23">
            <v>0</v>
          </cell>
          <cell r="R23">
            <v>32000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A23">
            <v>0</v>
          </cell>
        </row>
        <row r="24">
          <cell r="D24">
            <v>0</v>
          </cell>
          <cell r="E24" t="str">
            <v>ＨＵＢ</v>
          </cell>
          <cell r="F24">
            <v>0</v>
          </cell>
          <cell r="G24">
            <v>3</v>
          </cell>
          <cell r="H24">
            <v>58000</v>
          </cell>
          <cell r="J24">
            <v>0</v>
          </cell>
          <cell r="L24">
            <v>0</v>
          </cell>
          <cell r="N24">
            <v>0</v>
          </cell>
          <cell r="P24">
            <v>0</v>
          </cell>
          <cell r="R24">
            <v>11000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A24">
            <v>0</v>
          </cell>
        </row>
        <row r="25">
          <cell r="D25">
            <v>0</v>
          </cell>
          <cell r="E25" t="str">
            <v>10BASE-Tｹｰﾌﾞﾙ</v>
          </cell>
          <cell r="F25">
            <v>0</v>
          </cell>
          <cell r="G25">
            <v>10</v>
          </cell>
          <cell r="H25">
            <v>8000</v>
          </cell>
          <cell r="J25">
            <v>0</v>
          </cell>
          <cell r="L25">
            <v>0</v>
          </cell>
          <cell r="N25">
            <v>0</v>
          </cell>
          <cell r="P25">
            <v>0</v>
          </cell>
          <cell r="R25">
            <v>3200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A25">
            <v>0</v>
          </cell>
        </row>
        <row r="26">
          <cell r="D26">
            <v>0</v>
          </cell>
          <cell r="E26" t="str">
            <v>Microsoft Office97</v>
          </cell>
          <cell r="F26">
            <v>0</v>
          </cell>
          <cell r="G26">
            <v>1</v>
          </cell>
          <cell r="H26">
            <v>70000</v>
          </cell>
          <cell r="J26">
            <v>0</v>
          </cell>
          <cell r="L26">
            <v>0</v>
          </cell>
          <cell r="N26">
            <v>0</v>
          </cell>
          <cell r="P26">
            <v>0</v>
          </cell>
          <cell r="R26">
            <v>55000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A26">
            <v>0</v>
          </cell>
        </row>
        <row r="27">
          <cell r="D27">
            <v>0</v>
          </cell>
          <cell r="E27" t="str">
            <v>DATE NATURE２</v>
          </cell>
          <cell r="F27">
            <v>0</v>
          </cell>
          <cell r="G27">
            <v>2</v>
          </cell>
          <cell r="H27">
            <v>51000</v>
          </cell>
          <cell r="J27">
            <v>0</v>
          </cell>
          <cell r="L27">
            <v>0</v>
          </cell>
          <cell r="N27">
            <v>0</v>
          </cell>
          <cell r="P27">
            <v>0</v>
          </cell>
          <cell r="R27">
            <v>39800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A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J28">
            <v>0</v>
          </cell>
          <cell r="L28">
            <v>0</v>
          </cell>
          <cell r="N28">
            <v>0</v>
          </cell>
          <cell r="P28">
            <v>0</v>
          </cell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A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J29">
            <v>0</v>
          </cell>
          <cell r="L29">
            <v>0</v>
          </cell>
          <cell r="N29">
            <v>0</v>
          </cell>
          <cell r="P29">
            <v>0</v>
          </cell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A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J30">
            <v>0</v>
          </cell>
          <cell r="L30">
            <v>0</v>
          </cell>
          <cell r="N30">
            <v>0</v>
          </cell>
          <cell r="P30">
            <v>0</v>
          </cell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A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J31">
            <v>0</v>
          </cell>
          <cell r="L31">
            <v>0</v>
          </cell>
          <cell r="N31">
            <v>0</v>
          </cell>
          <cell r="P31">
            <v>0</v>
          </cell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A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L32">
            <v>0</v>
          </cell>
          <cell r="N32">
            <v>0</v>
          </cell>
          <cell r="P32">
            <v>0</v>
          </cell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A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J33">
            <v>0</v>
          </cell>
          <cell r="L33">
            <v>0</v>
          </cell>
          <cell r="N33">
            <v>0</v>
          </cell>
          <cell r="P33">
            <v>0</v>
          </cell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A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  <cell r="L34">
            <v>0</v>
          </cell>
          <cell r="N34">
            <v>0</v>
          </cell>
          <cell r="P34">
            <v>0</v>
          </cell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A34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仕切価格"/>
      <sheetName val="１．社内ﾈｯﾄﾜｰｸﾊｰﾄﾞｳｪｱ"/>
      <sheetName val="テーブル定義書（案件番号採番）"/>
      <sheetName val="WBS"/>
    </sheetNames>
    <sheetDataSet>
      <sheetData sheetId="0" refreshError="1">
        <row r="1">
          <cell r="B1" t="str">
            <v>ａｐｒｉｃｏｔ　ＰＣ／ＰＣサーバ　ハードウェア価格表 （１９９７年７月２４日付け）</v>
          </cell>
          <cell r="C1" t="str">
            <v>（単位：円）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  <cell r="Q1">
            <v>0</v>
          </cell>
          <cell r="R1">
            <v>0</v>
          </cell>
          <cell r="S1">
            <v>0</v>
          </cell>
          <cell r="T1">
            <v>0</v>
          </cell>
          <cell r="U1">
            <v>0</v>
          </cell>
          <cell r="V1">
            <v>0</v>
          </cell>
          <cell r="W1">
            <v>0</v>
          </cell>
          <cell r="X1">
            <v>0</v>
          </cell>
          <cell r="Y1">
            <v>0</v>
          </cell>
          <cell r="Z1">
            <v>0</v>
          </cell>
          <cell r="AA1">
            <v>0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>
            <v>0</v>
          </cell>
          <cell r="AH1">
            <v>0</v>
          </cell>
          <cell r="AI1">
            <v>0</v>
          </cell>
          <cell r="AJ1">
            <v>0</v>
          </cell>
          <cell r="AK1">
            <v>0</v>
          </cell>
          <cell r="AL1">
            <v>0</v>
          </cell>
          <cell r="AM1">
            <v>0</v>
          </cell>
          <cell r="AN1">
            <v>0</v>
          </cell>
          <cell r="AO1">
            <v>0</v>
          </cell>
          <cell r="AP1">
            <v>0</v>
          </cell>
          <cell r="AQ1">
            <v>0</v>
          </cell>
          <cell r="AR1">
            <v>0</v>
          </cell>
          <cell r="AS1">
            <v>0</v>
          </cell>
          <cell r="AT1">
            <v>0</v>
          </cell>
          <cell r="AU1">
            <v>0</v>
          </cell>
          <cell r="AV1">
            <v>0</v>
          </cell>
          <cell r="AW1">
            <v>0</v>
          </cell>
          <cell r="AX1">
            <v>0</v>
          </cell>
          <cell r="AY1">
            <v>0</v>
          </cell>
          <cell r="AZ1">
            <v>0</v>
          </cell>
          <cell r="BA1">
            <v>0</v>
          </cell>
          <cell r="BB1">
            <v>0</v>
          </cell>
          <cell r="BC1">
            <v>0</v>
          </cell>
          <cell r="BD1" t="str">
            <v>（単位：円）</v>
          </cell>
        </row>
        <row r="2">
          <cell r="B2" t="str">
            <v>製品コード</v>
          </cell>
          <cell r="C2" t="str">
            <v>型番</v>
          </cell>
          <cell r="D2" t="str">
            <v>製品名</v>
          </cell>
          <cell r="E2" t="str">
            <v>仕様</v>
          </cell>
          <cell r="F2" t="str">
            <v>標準価格</v>
          </cell>
          <cell r="G2" t="str">
            <v>仕切価格</v>
          </cell>
          <cell r="H2" t="str">
            <v>年間保守料金</v>
          </cell>
          <cell r="I2" t="str">
            <v>出荷</v>
          </cell>
          <cell r="J2" t="str">
            <v>部</v>
          </cell>
          <cell r="K2" t="str">
            <v>備考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 t="str">
            <v>標準価格</v>
          </cell>
          <cell r="AE2">
            <v>0</v>
          </cell>
          <cell r="AF2">
            <v>0</v>
          </cell>
          <cell r="AG2" t="str">
            <v>仕切価格</v>
          </cell>
          <cell r="AH2">
            <v>0</v>
          </cell>
          <cell r="AI2" t="str">
            <v>年間保守料金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 t="str">
            <v>出荷</v>
          </cell>
          <cell r="BC2" t="str">
            <v>部</v>
          </cell>
          <cell r="BD2" t="str">
            <v>備考</v>
          </cell>
        </row>
        <row r="3">
          <cell r="AI3" t="str">
            <v>オンサイト（定期点検なし)</v>
          </cell>
          <cell r="AJ3" t="str">
            <v>キャリーイン</v>
          </cell>
          <cell r="AK3" t="str">
            <v>年月</v>
          </cell>
          <cell r="AL3">
            <v>0</v>
          </cell>
          <cell r="AM3">
            <v>0</v>
          </cell>
          <cell r="AN3">
            <v>0</v>
          </cell>
          <cell r="AO3" t="str">
            <v>キャリーイン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 t="str">
            <v>年月</v>
          </cell>
        </row>
        <row r="4">
          <cell r="AI4" t="str">
            <v>保守料金</v>
          </cell>
          <cell r="AJ4" t="str">
            <v>保守委託</v>
          </cell>
          <cell r="AK4" t="str">
            <v>保守支援</v>
          </cell>
          <cell r="AL4" t="str">
            <v>保守料金</v>
          </cell>
          <cell r="AM4" t="str">
            <v>保守委託</v>
          </cell>
          <cell r="AN4" t="str">
            <v>保守支援</v>
          </cell>
          <cell r="AO4" t="str">
            <v>保守料金</v>
          </cell>
          <cell r="AP4">
            <v>0</v>
          </cell>
          <cell r="AQ4" t="str">
            <v>保守委託</v>
          </cell>
          <cell r="AR4">
            <v>0</v>
          </cell>
          <cell r="AS4" t="str">
            <v>保守支援</v>
          </cell>
        </row>
        <row r="5">
          <cell r="B5" t="str">
            <v>ＰＣサーバ</v>
          </cell>
        </row>
        <row r="6">
          <cell r="B6" t="str">
            <v>ACS-29-A14N</v>
          </cell>
          <cell r="C6" t="str">
            <v>M3529-A14N</v>
          </cell>
          <cell r="D6" t="str">
            <v>FT2400 ﾓﾃﾞﾙ 6200-40N</v>
          </cell>
          <cell r="E6" t="str">
            <v>PentiumPro-200､ﾒﾓﾘ:64MB､HDD:4GB､最大16倍速CD-ROM､
100BASE-TX､ｷｰﾎﾞｰﾄﾞ､ﾏｳｽ､WindowsNT Server 4.0
(10ｸﾗｲｱﾝﾄﾗｲｾﾝｽ付き)ﾌﾟﾘｲﾝｽﾄｰﾙ､ｻｰﾊﾞ管理ｿﾌﾄｳｪｱﾊﾞﾝﾄﾞﾙ</v>
          </cell>
          <cell r="F6">
            <v>1318000</v>
          </cell>
          <cell r="G6">
            <v>857000</v>
          </cell>
          <cell r="H6">
            <v>85700</v>
          </cell>
          <cell r="I6">
            <v>72800</v>
          </cell>
          <cell r="J6">
            <v>30000</v>
          </cell>
          <cell r="K6">
            <v>52700</v>
          </cell>
          <cell r="L6">
            <v>44800</v>
          </cell>
          <cell r="M6">
            <v>30000</v>
          </cell>
          <cell r="N6">
            <v>9706</v>
          </cell>
          <cell r="O6" t="str">
            <v>AC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1318000</v>
          </cell>
          <cell r="AE6">
            <v>0</v>
          </cell>
          <cell r="AF6">
            <v>0</v>
          </cell>
          <cell r="AG6">
            <v>857000</v>
          </cell>
          <cell r="AH6">
            <v>0</v>
          </cell>
          <cell r="AI6">
            <v>85700</v>
          </cell>
          <cell r="AJ6">
            <v>0</v>
          </cell>
          <cell r="AK6">
            <v>72800</v>
          </cell>
          <cell r="AL6">
            <v>0</v>
          </cell>
          <cell r="AM6">
            <v>30000</v>
          </cell>
          <cell r="AN6">
            <v>0</v>
          </cell>
          <cell r="AO6">
            <v>52700</v>
          </cell>
          <cell r="AP6">
            <v>0</v>
          </cell>
          <cell r="AQ6">
            <v>44800</v>
          </cell>
          <cell r="AR6">
            <v>0</v>
          </cell>
          <cell r="AS6">
            <v>30000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9706</v>
          </cell>
          <cell r="BC6" t="str">
            <v>AC</v>
          </cell>
        </row>
        <row r="7">
          <cell r="B7" t="str">
            <v>ACS-29-A140</v>
          </cell>
          <cell r="C7" t="str">
            <v>M3529-A140</v>
          </cell>
          <cell r="D7" t="str">
            <v>FT2400 ﾓﾃﾞﾙ 6200-40</v>
          </cell>
          <cell r="E7" t="str">
            <v>PentiumPro-200､ﾒﾓﾘ:64MB､HDD:4GB､最大16倍速CD-ROM､
100BASE-TX､ｷｰﾎﾞｰﾄﾞ､ﾏｳｽ､ｻｰﾊﾞ管理ｿﾌﾄｳｪｱﾊﾞﾝﾄﾞﾙ</v>
          </cell>
          <cell r="F7">
            <v>1158000</v>
          </cell>
          <cell r="G7">
            <v>753000</v>
          </cell>
          <cell r="H7">
            <v>75300</v>
          </cell>
          <cell r="I7">
            <v>64000</v>
          </cell>
          <cell r="J7">
            <v>26400</v>
          </cell>
          <cell r="K7">
            <v>46300</v>
          </cell>
          <cell r="L7">
            <v>39400</v>
          </cell>
          <cell r="M7">
            <v>26400</v>
          </cell>
          <cell r="N7">
            <v>9706</v>
          </cell>
          <cell r="O7" t="str">
            <v>AC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1158000</v>
          </cell>
          <cell r="AE7">
            <v>0</v>
          </cell>
          <cell r="AF7">
            <v>0</v>
          </cell>
          <cell r="AG7">
            <v>753000</v>
          </cell>
          <cell r="AH7">
            <v>0</v>
          </cell>
          <cell r="AI7">
            <v>75300</v>
          </cell>
          <cell r="AJ7">
            <v>0</v>
          </cell>
          <cell r="AK7">
            <v>64000</v>
          </cell>
          <cell r="AL7">
            <v>0</v>
          </cell>
          <cell r="AM7">
            <v>26400</v>
          </cell>
          <cell r="AN7">
            <v>0</v>
          </cell>
          <cell r="AO7">
            <v>46300</v>
          </cell>
          <cell r="AP7">
            <v>0</v>
          </cell>
          <cell r="AQ7">
            <v>39400</v>
          </cell>
          <cell r="AR7">
            <v>0</v>
          </cell>
          <cell r="AS7">
            <v>26400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9706</v>
          </cell>
          <cell r="BC7" t="str">
            <v>AC</v>
          </cell>
        </row>
        <row r="8">
          <cell r="B8" t="str">
            <v>ACS-28-AS1N</v>
          </cell>
          <cell r="C8" t="str">
            <v>M3528-A12N</v>
          </cell>
          <cell r="D8" t="str">
            <v>FT2200 ﾓﾃﾞﾙ 6200-20N</v>
          </cell>
          <cell r="E8" t="str">
            <v>PentiumPro-200､ﾒﾓﾘ:32MB､HDD:2GB､6倍速CD-ROM､ｷｰﾎﾞｰﾄﾞ､ﾏｳｽ､WindowsNT Server 4.0(10ｸﾗｲｱﾝﾄﾗｲｾﾝｽ付き)ﾌﾟﾘｲﾝｽﾄｰﾙ</v>
          </cell>
          <cell r="F8">
            <v>1398000</v>
          </cell>
          <cell r="G8">
            <v>733000</v>
          </cell>
          <cell r="H8">
            <v>90900</v>
          </cell>
          <cell r="I8">
            <v>77300</v>
          </cell>
          <cell r="J8">
            <v>31800</v>
          </cell>
          <cell r="K8">
            <v>55900</v>
          </cell>
          <cell r="L8">
            <v>47500</v>
          </cell>
          <cell r="M8">
            <v>31800</v>
          </cell>
          <cell r="N8">
            <v>9701</v>
          </cell>
          <cell r="O8" t="str">
            <v>AC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1398000</v>
          </cell>
          <cell r="AE8">
            <v>0</v>
          </cell>
          <cell r="AF8">
            <v>0</v>
          </cell>
          <cell r="AG8">
            <v>733000</v>
          </cell>
          <cell r="AH8">
            <v>0</v>
          </cell>
          <cell r="AI8">
            <v>90900</v>
          </cell>
          <cell r="AJ8">
            <v>0</v>
          </cell>
          <cell r="AK8">
            <v>77300</v>
          </cell>
          <cell r="AL8">
            <v>0</v>
          </cell>
          <cell r="AM8">
            <v>31800</v>
          </cell>
          <cell r="AN8">
            <v>0</v>
          </cell>
          <cell r="AO8">
            <v>55900</v>
          </cell>
          <cell r="AP8">
            <v>0</v>
          </cell>
          <cell r="AQ8">
            <v>47500</v>
          </cell>
          <cell r="AR8">
            <v>0</v>
          </cell>
          <cell r="AS8">
            <v>31800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9701</v>
          </cell>
          <cell r="BC8" t="str">
            <v>AC</v>
          </cell>
        </row>
        <row r="9">
          <cell r="B9" t="str">
            <v>ACS-28-AS1</v>
          </cell>
          <cell r="C9" t="str">
            <v>M3528-A120</v>
          </cell>
          <cell r="D9" t="str">
            <v>FT2200 ﾓﾃﾞﾙ 6200-20</v>
          </cell>
          <cell r="E9" t="str">
            <v>PentiumPro-200､ﾒﾓﾘ:32MB､HDD:2GB､6倍速CD-ROM､ｷｰﾎﾞｰﾄﾞ､ﾏｳｽ</v>
          </cell>
          <cell r="F9">
            <v>1248000</v>
          </cell>
          <cell r="G9">
            <v>629000</v>
          </cell>
          <cell r="H9">
            <v>81100</v>
          </cell>
          <cell r="I9">
            <v>68900</v>
          </cell>
          <cell r="J9">
            <v>28400</v>
          </cell>
          <cell r="K9">
            <v>49900</v>
          </cell>
          <cell r="L9">
            <v>42400</v>
          </cell>
          <cell r="M9">
            <v>28400</v>
          </cell>
          <cell r="N9">
            <v>9609</v>
          </cell>
          <cell r="O9" t="str">
            <v>AC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1248000</v>
          </cell>
          <cell r="AE9">
            <v>0</v>
          </cell>
          <cell r="AF9">
            <v>0</v>
          </cell>
          <cell r="AG9">
            <v>629000</v>
          </cell>
          <cell r="AH9">
            <v>0</v>
          </cell>
          <cell r="AI9">
            <v>81100</v>
          </cell>
          <cell r="AJ9">
            <v>0</v>
          </cell>
          <cell r="AK9">
            <v>68900</v>
          </cell>
          <cell r="AL9">
            <v>0</v>
          </cell>
          <cell r="AM9">
            <v>28400</v>
          </cell>
          <cell r="AN9">
            <v>0</v>
          </cell>
          <cell r="AO9">
            <v>49900</v>
          </cell>
          <cell r="AP9">
            <v>0</v>
          </cell>
          <cell r="AQ9">
            <v>42400</v>
          </cell>
          <cell r="AR9">
            <v>0</v>
          </cell>
          <cell r="AS9">
            <v>28400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9609</v>
          </cell>
          <cell r="BC9" t="str">
            <v>AC</v>
          </cell>
        </row>
        <row r="10">
          <cell r="B10" t="str">
            <v>ACS-22-E14N</v>
          </cell>
          <cell r="C10" t="str">
            <v>M3522-E14N</v>
          </cell>
          <cell r="D10" t="str">
            <v>FT1200 ﾓﾃﾞﾙ 6200-40N</v>
          </cell>
          <cell r="E10" t="str">
            <v>PentiumPro-200､ﾒﾓﾘ:32MB､HDD:4GB､8倍速CD-ROM､100BASE-TX､
ｷｰﾎﾞｰﾄﾞ､ﾏｳｽ､WindowsNT Server 4.0(10ｸﾗｲｱﾝﾄﾗｲｾﾝｽ付き)ﾌﾟﾘｲﾝｽﾄｰﾙ</v>
          </cell>
          <cell r="F10">
            <v>758000</v>
          </cell>
          <cell r="G10">
            <v>493000</v>
          </cell>
          <cell r="H10">
            <v>49300</v>
          </cell>
          <cell r="I10">
            <v>41900</v>
          </cell>
          <cell r="J10">
            <v>17300</v>
          </cell>
          <cell r="K10">
            <v>30300</v>
          </cell>
          <cell r="L10">
            <v>25800</v>
          </cell>
          <cell r="M10">
            <v>17300</v>
          </cell>
          <cell r="N10">
            <v>9706</v>
          </cell>
          <cell r="O10" t="str">
            <v>AC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758000</v>
          </cell>
          <cell r="AE10">
            <v>0</v>
          </cell>
          <cell r="AF10">
            <v>0</v>
          </cell>
          <cell r="AG10">
            <v>493000</v>
          </cell>
          <cell r="AH10">
            <v>0</v>
          </cell>
          <cell r="AI10">
            <v>49300</v>
          </cell>
          <cell r="AJ10">
            <v>0</v>
          </cell>
          <cell r="AK10">
            <v>41900</v>
          </cell>
          <cell r="AL10">
            <v>0</v>
          </cell>
          <cell r="AM10">
            <v>17300</v>
          </cell>
          <cell r="AN10">
            <v>0</v>
          </cell>
          <cell r="AO10">
            <v>30300</v>
          </cell>
          <cell r="AP10">
            <v>0</v>
          </cell>
          <cell r="AQ10">
            <v>25800</v>
          </cell>
          <cell r="AR10">
            <v>0</v>
          </cell>
          <cell r="AS10">
            <v>17300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9706</v>
          </cell>
          <cell r="BC10" t="str">
            <v>AC</v>
          </cell>
        </row>
        <row r="11">
          <cell r="B11" t="str">
            <v>ACS-22-E140</v>
          </cell>
          <cell r="C11" t="str">
            <v>M3522-E140</v>
          </cell>
          <cell r="D11" t="str">
            <v>FT1200 ﾓﾃﾞﾙ 6200-40</v>
          </cell>
          <cell r="E11" t="str">
            <v>PentiumPro-200､ﾒﾓﾘ:32MB､HDD:4GB､8倍速CD-ROM､100BASE-TX､
ｷｰﾎﾞｰﾄﾞ､ﾏｳｽ</v>
          </cell>
          <cell r="F11">
            <v>598000</v>
          </cell>
          <cell r="G11">
            <v>389000</v>
          </cell>
          <cell r="H11">
            <v>38900</v>
          </cell>
          <cell r="I11">
            <v>33100</v>
          </cell>
          <cell r="J11">
            <v>13600</v>
          </cell>
          <cell r="K11">
            <v>23900</v>
          </cell>
          <cell r="L11">
            <v>20300</v>
          </cell>
          <cell r="M11">
            <v>13600</v>
          </cell>
          <cell r="N11">
            <v>9706</v>
          </cell>
          <cell r="O11" t="str">
            <v>AC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598000</v>
          </cell>
          <cell r="AE11">
            <v>0</v>
          </cell>
          <cell r="AF11">
            <v>0</v>
          </cell>
          <cell r="AG11">
            <v>389000</v>
          </cell>
          <cell r="AH11">
            <v>0</v>
          </cell>
          <cell r="AI11">
            <v>38900</v>
          </cell>
          <cell r="AJ11">
            <v>0</v>
          </cell>
          <cell r="AK11">
            <v>33100</v>
          </cell>
          <cell r="AL11">
            <v>0</v>
          </cell>
          <cell r="AM11">
            <v>13600</v>
          </cell>
          <cell r="AN11">
            <v>0</v>
          </cell>
          <cell r="AO11">
            <v>23900</v>
          </cell>
          <cell r="AP11">
            <v>0</v>
          </cell>
          <cell r="AQ11">
            <v>20300</v>
          </cell>
          <cell r="AR11">
            <v>0</v>
          </cell>
          <cell r="AS11">
            <v>13600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9706</v>
          </cell>
          <cell r="BC11" t="str">
            <v>AC</v>
          </cell>
        </row>
        <row r="12">
          <cell r="B12" t="str">
            <v>ACS-22-A12N</v>
          </cell>
          <cell r="C12" t="str">
            <v>M3522-A12N</v>
          </cell>
          <cell r="D12" t="str">
            <v>FT1200 ﾓﾃﾞﾙ 6200-20N</v>
          </cell>
          <cell r="E12" t="str">
            <v>PentiumPro-200､ﾒﾓﾘ:32MB､HDD:2GB､8倍速CD-ROM､ｷｰﾎﾞｰﾄﾞ､ﾏｳｽ､
WindowsNT Server 4.0(10ｸﾗｲｱﾝﾄﾗｲｾﾝｽ付き)ﾌﾟﾘｲﾝｽﾄｰﾙ</v>
          </cell>
          <cell r="F12">
            <v>758000</v>
          </cell>
          <cell r="G12">
            <v>480000</v>
          </cell>
          <cell r="H12">
            <v>49300</v>
          </cell>
          <cell r="I12">
            <v>41900</v>
          </cell>
          <cell r="J12">
            <v>17300</v>
          </cell>
          <cell r="K12">
            <v>30300</v>
          </cell>
          <cell r="L12">
            <v>25800</v>
          </cell>
          <cell r="M12">
            <v>17300</v>
          </cell>
          <cell r="N12">
            <v>9701</v>
          </cell>
          <cell r="O12" t="str">
            <v>AC</v>
          </cell>
          <cell r="P12" t="str">
            <v>9706販売終了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758000</v>
          </cell>
          <cell r="AE12">
            <v>0</v>
          </cell>
          <cell r="AF12">
            <v>0</v>
          </cell>
          <cell r="AG12">
            <v>480000</v>
          </cell>
          <cell r="AH12">
            <v>0</v>
          </cell>
          <cell r="AI12">
            <v>49300</v>
          </cell>
          <cell r="AJ12">
            <v>0</v>
          </cell>
          <cell r="AK12">
            <v>41900</v>
          </cell>
          <cell r="AL12">
            <v>0</v>
          </cell>
          <cell r="AM12">
            <v>17300</v>
          </cell>
          <cell r="AN12">
            <v>0</v>
          </cell>
          <cell r="AO12">
            <v>30300</v>
          </cell>
          <cell r="AP12">
            <v>0</v>
          </cell>
          <cell r="AQ12">
            <v>25800</v>
          </cell>
          <cell r="AR12">
            <v>0</v>
          </cell>
          <cell r="AS12">
            <v>17300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9701</v>
          </cell>
          <cell r="BC12" t="str">
            <v>AC</v>
          </cell>
          <cell r="BD12" t="str">
            <v>9706販売終了</v>
          </cell>
        </row>
        <row r="13">
          <cell r="B13" t="str">
            <v>ACS-22-A120</v>
          </cell>
          <cell r="C13" t="str">
            <v>M3522-A120</v>
          </cell>
          <cell r="D13" t="str">
            <v>FT1200 ﾓﾃﾞﾙ 6200-20</v>
          </cell>
          <cell r="E13" t="str">
            <v>PentiumPro-200､ﾒﾓﾘ:32MB､HDD:2GB､8倍速CD-ROM､ｷｰﾎﾞｰﾄﾞ､ﾏｳｽ</v>
          </cell>
          <cell r="F13">
            <v>598000</v>
          </cell>
          <cell r="G13">
            <v>370000</v>
          </cell>
          <cell r="H13">
            <v>38900</v>
          </cell>
          <cell r="I13">
            <v>33100</v>
          </cell>
          <cell r="J13">
            <v>13600</v>
          </cell>
          <cell r="K13">
            <v>23900</v>
          </cell>
          <cell r="L13">
            <v>20300</v>
          </cell>
          <cell r="M13">
            <v>13600</v>
          </cell>
          <cell r="N13">
            <v>9612</v>
          </cell>
          <cell r="O13" t="str">
            <v>AC</v>
          </cell>
          <cell r="P13" t="str">
            <v>9706販売終了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598000</v>
          </cell>
          <cell r="AE13">
            <v>0</v>
          </cell>
          <cell r="AF13">
            <v>0</v>
          </cell>
          <cell r="AG13">
            <v>370000</v>
          </cell>
          <cell r="AH13">
            <v>0</v>
          </cell>
          <cell r="AI13">
            <v>38900</v>
          </cell>
          <cell r="AJ13">
            <v>0</v>
          </cell>
          <cell r="AK13">
            <v>33100</v>
          </cell>
          <cell r="AL13">
            <v>0</v>
          </cell>
          <cell r="AM13">
            <v>13600</v>
          </cell>
          <cell r="AN13">
            <v>0</v>
          </cell>
          <cell r="AO13">
            <v>23900</v>
          </cell>
          <cell r="AP13">
            <v>0</v>
          </cell>
          <cell r="AQ13">
            <v>20300</v>
          </cell>
          <cell r="AR13">
            <v>0</v>
          </cell>
          <cell r="AS13">
            <v>13600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9612</v>
          </cell>
          <cell r="BC13" t="str">
            <v>AC</v>
          </cell>
          <cell r="BD13" t="str">
            <v>9706販売終了</v>
          </cell>
        </row>
        <row r="14">
          <cell r="B14" t="str">
            <v>ACS-CONFIG01</v>
          </cell>
          <cell r="C14" t="str">
            <v>････</v>
          </cell>
          <cell r="D14" t="str">
            <v>apricot PCｻ-ﾊﾞ
H/Wｺﾝﾌｨｸﾞﾚ-ｼｮﾝｻ-ﾋﾞｽ</v>
          </cell>
          <cell r="E14" t="str">
            <v>RAIDを増設する場合｡増設するH/Wの品目数に制限なし｡</v>
          </cell>
          <cell r="F14">
            <v>40000</v>
          </cell>
          <cell r="G14">
            <v>40000</v>
          </cell>
          <cell r="H14" t="str">
            <v>N/A</v>
          </cell>
          <cell r="I14" t="str">
            <v>N/A</v>
          </cell>
          <cell r="J14" t="str">
            <v>N/A</v>
          </cell>
          <cell r="K14" t="str">
            <v>N/A</v>
          </cell>
          <cell r="L14" t="str">
            <v>N/A</v>
          </cell>
          <cell r="M14" t="str">
            <v>N/A</v>
          </cell>
          <cell r="N14" t="str">
            <v>････</v>
          </cell>
          <cell r="O14" t="str">
            <v>AC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40000</v>
          </cell>
          <cell r="AE14">
            <v>0</v>
          </cell>
          <cell r="AF14">
            <v>0</v>
          </cell>
          <cell r="AG14">
            <v>40000</v>
          </cell>
          <cell r="AH14">
            <v>0</v>
          </cell>
          <cell r="AI14" t="str">
            <v>N/A</v>
          </cell>
          <cell r="AJ14">
            <v>0</v>
          </cell>
          <cell r="AK14" t="str">
            <v>N/A</v>
          </cell>
          <cell r="AL14">
            <v>0</v>
          </cell>
          <cell r="AM14" t="str">
            <v>N/A</v>
          </cell>
          <cell r="AN14">
            <v>0</v>
          </cell>
          <cell r="AO14" t="str">
            <v>N/A</v>
          </cell>
          <cell r="AP14">
            <v>0</v>
          </cell>
          <cell r="AQ14" t="str">
            <v>N/A</v>
          </cell>
          <cell r="AR14">
            <v>0</v>
          </cell>
          <cell r="AS14" t="str">
            <v>N/A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 t="str">
            <v>････</v>
          </cell>
          <cell r="BC14" t="str">
            <v>AC</v>
          </cell>
        </row>
        <row r="15">
          <cell r="B15" t="str">
            <v>ACS-CONFIG02</v>
          </cell>
          <cell r="C15" t="str">
            <v>････</v>
          </cell>
          <cell r="D15" t="str">
            <v>apricot PCｻ-ﾊﾞ
H/Wｺﾝﾌｨｸﾞﾚ-ｼｮﾝｻ-ﾋﾞｽ</v>
          </cell>
          <cell r="E15" t="str">
            <v>RAIDを増設しない場合｡増設するH/Wの品目数は4品目以上｡</v>
          </cell>
          <cell r="F15">
            <v>30000</v>
          </cell>
          <cell r="G15">
            <v>30000</v>
          </cell>
          <cell r="H15" t="str">
            <v>N/A</v>
          </cell>
          <cell r="I15" t="str">
            <v>N/A</v>
          </cell>
          <cell r="J15" t="str">
            <v>N/A</v>
          </cell>
          <cell r="K15" t="str">
            <v>N/A</v>
          </cell>
          <cell r="L15" t="str">
            <v>N/A</v>
          </cell>
          <cell r="M15" t="str">
            <v>N/A</v>
          </cell>
          <cell r="N15" t="str">
            <v>････</v>
          </cell>
          <cell r="O15" t="str">
            <v>AC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30000</v>
          </cell>
          <cell r="AE15">
            <v>0</v>
          </cell>
          <cell r="AF15">
            <v>0</v>
          </cell>
          <cell r="AG15">
            <v>30000</v>
          </cell>
          <cell r="AH15">
            <v>0</v>
          </cell>
          <cell r="AI15" t="str">
            <v>N/A</v>
          </cell>
          <cell r="AJ15">
            <v>0</v>
          </cell>
          <cell r="AK15" t="str">
            <v>N/A</v>
          </cell>
          <cell r="AL15">
            <v>0</v>
          </cell>
          <cell r="AM15" t="str">
            <v>N/A</v>
          </cell>
          <cell r="AN15">
            <v>0</v>
          </cell>
          <cell r="AO15" t="str">
            <v>N/A</v>
          </cell>
          <cell r="AP15">
            <v>0</v>
          </cell>
          <cell r="AQ15" t="str">
            <v>N/A</v>
          </cell>
          <cell r="AR15">
            <v>0</v>
          </cell>
          <cell r="AS15" t="str">
            <v>N/A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 t="str">
            <v>････</v>
          </cell>
          <cell r="BC15" t="str">
            <v>AC</v>
          </cell>
        </row>
        <row r="16">
          <cell r="B16" t="str">
            <v>ACS-CONFIG03</v>
          </cell>
          <cell r="C16" t="str">
            <v>････</v>
          </cell>
          <cell r="D16" t="str">
            <v>apricot PCｻ-ﾊﾞ
H/Wｺﾝﾌｨｸﾞﾚ-ｼｮﾝｻ-ﾋﾞｽ</v>
          </cell>
          <cell r="E16" t="str">
            <v>RAIDを増設しない場合｡増設するH/Wの品目数は3品目以下｡</v>
          </cell>
          <cell r="F16">
            <v>20000</v>
          </cell>
          <cell r="G16">
            <v>20000</v>
          </cell>
          <cell r="H16" t="str">
            <v>N/A</v>
          </cell>
          <cell r="I16" t="str">
            <v>N/A</v>
          </cell>
          <cell r="J16" t="str">
            <v>N/A</v>
          </cell>
          <cell r="K16" t="str">
            <v>N/A</v>
          </cell>
          <cell r="L16" t="str">
            <v>N/A</v>
          </cell>
          <cell r="M16" t="str">
            <v>N/A</v>
          </cell>
          <cell r="N16" t="str">
            <v>････</v>
          </cell>
          <cell r="O16" t="str">
            <v>AC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20000</v>
          </cell>
          <cell r="AE16">
            <v>0</v>
          </cell>
          <cell r="AF16">
            <v>0</v>
          </cell>
          <cell r="AG16">
            <v>20000</v>
          </cell>
          <cell r="AH16">
            <v>0</v>
          </cell>
          <cell r="AI16" t="str">
            <v>N/A</v>
          </cell>
          <cell r="AJ16">
            <v>0</v>
          </cell>
          <cell r="AK16" t="str">
            <v>N/A</v>
          </cell>
          <cell r="AL16">
            <v>0</v>
          </cell>
          <cell r="AM16" t="str">
            <v>N/A</v>
          </cell>
          <cell r="AN16">
            <v>0</v>
          </cell>
          <cell r="AO16" t="str">
            <v>N/A</v>
          </cell>
          <cell r="AP16">
            <v>0</v>
          </cell>
          <cell r="AQ16" t="str">
            <v>N/A</v>
          </cell>
          <cell r="AR16">
            <v>0</v>
          </cell>
          <cell r="AS16" t="str">
            <v>N/A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 t="str">
            <v>････</v>
          </cell>
          <cell r="BC16" t="str">
            <v>AC</v>
          </cell>
        </row>
        <row r="17">
          <cell r="B17" t="str">
            <v>デスクトップＰＣ</v>
          </cell>
        </row>
        <row r="18">
          <cell r="B18" t="str">
            <v>ACW-57-B1N0</v>
          </cell>
          <cell r="C18" t="str">
            <v>M3557-B1N0</v>
          </cell>
          <cell r="D18" t="str">
            <v>LS550 ﾓﾃﾞﾙ 6200-32MCN</v>
          </cell>
          <cell r="E18" t="str">
            <v>PentiumPro-200､ﾒﾓﾘ:32MB､HDD:3.2GB､8倍速CD-ROM､100BASE-TX､
ｻｳﾝﾄﾞ機能､ｷ-ﾎﾞ-ﾄﾞ､ﾏｳｽ､WindowsNT Workstation 4.0ﾌﾟﾘｲﾝｽﾄｰﾙ</v>
          </cell>
          <cell r="F18">
            <v>498000</v>
          </cell>
          <cell r="G18">
            <v>271000</v>
          </cell>
          <cell r="H18">
            <v>29900</v>
          </cell>
          <cell r="I18">
            <v>25400</v>
          </cell>
          <cell r="J18">
            <v>10500</v>
          </cell>
          <cell r="K18">
            <v>19900</v>
          </cell>
          <cell r="L18">
            <v>16900</v>
          </cell>
          <cell r="M18">
            <v>10500</v>
          </cell>
          <cell r="N18">
            <v>9701</v>
          </cell>
          <cell r="O18" t="str">
            <v>AC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498000</v>
          </cell>
          <cell r="AE18">
            <v>0</v>
          </cell>
          <cell r="AF18">
            <v>0</v>
          </cell>
          <cell r="AG18">
            <v>271000</v>
          </cell>
          <cell r="AH18">
            <v>0</v>
          </cell>
          <cell r="AI18">
            <v>29900</v>
          </cell>
          <cell r="AJ18">
            <v>0</v>
          </cell>
          <cell r="AK18">
            <v>25400</v>
          </cell>
          <cell r="AL18">
            <v>0</v>
          </cell>
          <cell r="AM18">
            <v>10500</v>
          </cell>
          <cell r="AN18">
            <v>0</v>
          </cell>
          <cell r="AO18">
            <v>19900</v>
          </cell>
          <cell r="AP18">
            <v>0</v>
          </cell>
          <cell r="AQ18">
            <v>16900</v>
          </cell>
          <cell r="AR18">
            <v>0</v>
          </cell>
          <cell r="AS18">
            <v>10500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9701</v>
          </cell>
          <cell r="BC18" t="str">
            <v>AC</v>
          </cell>
        </row>
        <row r="19">
          <cell r="B19" t="str">
            <v>ACW-56-B1C0</v>
          </cell>
          <cell r="C19" t="str">
            <v>M3556-B1C0</v>
          </cell>
          <cell r="D19" t="str">
            <v>LS660 ﾓﾃﾞﾙ 5200M-21CX</v>
          </cell>
          <cell r="E19" t="str">
            <v>MMXﾃｸﾉﾛｼﾞPentium-200､ﾒﾓﾘ:16MB､HDD:2.1GB､8倍速CD-ROM､
100BASE-TX､ｻｳﾝﾄﾞ機能､ｷｰﾎﾞｰﾄﾞ､ﾏｳｽ､Windows95</v>
          </cell>
          <cell r="F19">
            <v>348000</v>
          </cell>
          <cell r="G19">
            <v>226000</v>
          </cell>
          <cell r="H19">
            <v>20900</v>
          </cell>
          <cell r="I19">
            <v>17800</v>
          </cell>
          <cell r="J19">
            <v>7300</v>
          </cell>
          <cell r="K19">
            <v>13900</v>
          </cell>
          <cell r="L19">
            <v>11800</v>
          </cell>
          <cell r="M19">
            <v>7300</v>
          </cell>
          <cell r="N19">
            <v>9704</v>
          </cell>
          <cell r="O19" t="str">
            <v>AC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348000</v>
          </cell>
          <cell r="AE19">
            <v>0</v>
          </cell>
          <cell r="AF19">
            <v>0</v>
          </cell>
          <cell r="AG19">
            <v>226000</v>
          </cell>
          <cell r="AH19">
            <v>0</v>
          </cell>
          <cell r="AI19">
            <v>20900</v>
          </cell>
          <cell r="AJ19">
            <v>0</v>
          </cell>
          <cell r="AK19">
            <v>17800</v>
          </cell>
          <cell r="AL19">
            <v>0</v>
          </cell>
          <cell r="AM19">
            <v>7300</v>
          </cell>
          <cell r="AN19">
            <v>0</v>
          </cell>
          <cell r="AO19">
            <v>13900</v>
          </cell>
          <cell r="AP19">
            <v>0</v>
          </cell>
          <cell r="AQ19">
            <v>11800</v>
          </cell>
          <cell r="AR19">
            <v>0</v>
          </cell>
          <cell r="AS19">
            <v>7300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9704</v>
          </cell>
          <cell r="BC19" t="str">
            <v>AC</v>
          </cell>
        </row>
        <row r="20">
          <cell r="B20" t="str">
            <v>ACW-56-A1C0</v>
          </cell>
          <cell r="C20" t="str">
            <v>M3556-A1C0</v>
          </cell>
          <cell r="D20" t="str">
            <v>LS660 ﾓﾃﾞﾙ 5166-21CX</v>
          </cell>
          <cell r="E20" t="str">
            <v>Pentium-166､ﾒﾓﾘ:16MB､HDD:2.1GB､8倍速CD-ROM､10BASE-T/2/5､
ｻｳﾝﾄﾞ機能､ｷｰﾎﾞｰﾄﾞ､ﾏｳｽ､Windows95</v>
          </cell>
          <cell r="F20">
            <v>338000</v>
          </cell>
          <cell r="G20">
            <v>208000</v>
          </cell>
          <cell r="H20">
            <v>20300</v>
          </cell>
          <cell r="I20">
            <v>17300</v>
          </cell>
          <cell r="J20">
            <v>7100</v>
          </cell>
          <cell r="K20">
            <v>13500</v>
          </cell>
          <cell r="L20">
            <v>11500</v>
          </cell>
          <cell r="M20">
            <v>7100</v>
          </cell>
          <cell r="N20">
            <v>9701</v>
          </cell>
          <cell r="O20" t="str">
            <v>AC</v>
          </cell>
          <cell r="P20" t="str">
            <v>9707販売終了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338000</v>
          </cell>
          <cell r="AE20">
            <v>0</v>
          </cell>
          <cell r="AF20">
            <v>0</v>
          </cell>
          <cell r="AG20">
            <v>208000</v>
          </cell>
          <cell r="AH20">
            <v>0</v>
          </cell>
          <cell r="AI20">
            <v>20300</v>
          </cell>
          <cell r="AJ20">
            <v>0</v>
          </cell>
          <cell r="AK20">
            <v>17300</v>
          </cell>
          <cell r="AL20">
            <v>0</v>
          </cell>
          <cell r="AM20">
            <v>7100</v>
          </cell>
          <cell r="AN20">
            <v>0</v>
          </cell>
          <cell r="AO20">
            <v>13500</v>
          </cell>
          <cell r="AP20">
            <v>0</v>
          </cell>
          <cell r="AQ20">
            <v>11500</v>
          </cell>
          <cell r="AR20">
            <v>0</v>
          </cell>
          <cell r="AS20">
            <v>7100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9701</v>
          </cell>
          <cell r="BC20" t="str">
            <v>AC</v>
          </cell>
          <cell r="BD20" t="str">
            <v>9707販売終了</v>
          </cell>
        </row>
        <row r="21">
          <cell r="B21" t="str">
            <v>ACW-54-C1C0</v>
          </cell>
          <cell r="C21" t="str">
            <v>M3554-C1C0</v>
          </cell>
          <cell r="D21" t="str">
            <v>LS550 ﾓﾃﾞﾙ 5233M-32CX</v>
          </cell>
          <cell r="E21" t="str">
            <v>MMXﾃｸﾉﾛｼﾞPentium-233､ﾒﾓﾘ:32MB､HDD:3.2GB､最大16倍速CD-ROM､100BASE-TX､ｻｳﾝﾄﾞ機能､ｷｰﾎﾞｰﾄﾞ､ﾏｳｽ､Windows95</v>
          </cell>
          <cell r="F21">
            <v>398000</v>
          </cell>
          <cell r="G21">
            <v>259000</v>
          </cell>
          <cell r="H21">
            <v>23900</v>
          </cell>
          <cell r="I21">
            <v>20300</v>
          </cell>
          <cell r="J21">
            <v>8400</v>
          </cell>
          <cell r="K21">
            <v>15900</v>
          </cell>
          <cell r="L21">
            <v>13500</v>
          </cell>
          <cell r="M21">
            <v>8400</v>
          </cell>
          <cell r="N21">
            <v>9707</v>
          </cell>
          <cell r="O21" t="str">
            <v>AC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398000</v>
          </cell>
          <cell r="AE21">
            <v>0</v>
          </cell>
          <cell r="AF21">
            <v>0</v>
          </cell>
          <cell r="AG21">
            <v>259000</v>
          </cell>
          <cell r="AH21">
            <v>0</v>
          </cell>
          <cell r="AI21">
            <v>23900</v>
          </cell>
          <cell r="AJ21">
            <v>0</v>
          </cell>
          <cell r="AK21">
            <v>20300</v>
          </cell>
          <cell r="AL21">
            <v>0</v>
          </cell>
          <cell r="AM21">
            <v>8400</v>
          </cell>
          <cell r="AN21">
            <v>0</v>
          </cell>
          <cell r="AO21">
            <v>15900</v>
          </cell>
          <cell r="AP21">
            <v>0</v>
          </cell>
          <cell r="AQ21">
            <v>13500</v>
          </cell>
          <cell r="AR21">
            <v>0</v>
          </cell>
          <cell r="AS21">
            <v>8400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9707</v>
          </cell>
          <cell r="BC21" t="str">
            <v>AC</v>
          </cell>
        </row>
        <row r="22">
          <cell r="B22" t="str">
            <v>ACW-54-B1C0</v>
          </cell>
          <cell r="C22" t="str">
            <v>M3554-B1C0</v>
          </cell>
          <cell r="D22" t="str">
            <v>LS550 ﾓﾃﾞﾙ 5200-32CX</v>
          </cell>
          <cell r="E22" t="str">
            <v>Pentium-200､ﾒﾓﾘ:16MB､HDD:3.2GB､8倍速CD-ROM､10BASE-T/2/5､
ｻｳﾝﾄﾞ機能､ｷｰﾎﾞｰﾄﾞ､ﾏｳｽ､Windows95</v>
          </cell>
          <cell r="F22">
            <v>428000</v>
          </cell>
          <cell r="G22">
            <v>261000</v>
          </cell>
          <cell r="H22">
            <v>25700</v>
          </cell>
          <cell r="I22">
            <v>21800</v>
          </cell>
          <cell r="J22">
            <v>9000</v>
          </cell>
          <cell r="K22">
            <v>17100</v>
          </cell>
          <cell r="L22">
            <v>14500</v>
          </cell>
          <cell r="M22">
            <v>9000</v>
          </cell>
          <cell r="N22">
            <v>9611</v>
          </cell>
          <cell r="O22" t="str">
            <v>AC</v>
          </cell>
          <cell r="P22" t="str">
            <v>9704販売終了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428000</v>
          </cell>
          <cell r="AE22">
            <v>0</v>
          </cell>
          <cell r="AF22">
            <v>0</v>
          </cell>
          <cell r="AG22">
            <v>261000</v>
          </cell>
          <cell r="AH22">
            <v>0</v>
          </cell>
          <cell r="AI22">
            <v>25700</v>
          </cell>
          <cell r="AJ22">
            <v>0</v>
          </cell>
          <cell r="AK22">
            <v>21800</v>
          </cell>
          <cell r="AL22">
            <v>0</v>
          </cell>
          <cell r="AM22">
            <v>9000</v>
          </cell>
          <cell r="AN22">
            <v>0</v>
          </cell>
          <cell r="AO22">
            <v>17100</v>
          </cell>
          <cell r="AP22">
            <v>0</v>
          </cell>
          <cell r="AQ22">
            <v>14500</v>
          </cell>
          <cell r="AR22">
            <v>0</v>
          </cell>
          <cell r="AS22">
            <v>9000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9611</v>
          </cell>
          <cell r="BC22" t="str">
            <v>AC</v>
          </cell>
          <cell r="BD22" t="str">
            <v>9704販売終了</v>
          </cell>
        </row>
        <row r="23">
          <cell r="B23" t="str">
            <v>ACW-54-B1W0</v>
          </cell>
          <cell r="C23" t="str">
            <v>M3554-B1W0</v>
          </cell>
          <cell r="D23" t="str">
            <v>LS550 ﾓﾃﾞﾙ 5200-32CW</v>
          </cell>
          <cell r="E23" t="str">
            <v>Pentium-200､ﾒﾓﾘ:16MB､HDD:3.2GB､8倍速CD-ROM､ｻｳﾝﾄﾞ機能､
ｷｰﾎﾞｰﾄﾞ､ﾏｳｽ､Windows3.1</v>
          </cell>
          <cell r="F23">
            <v>423000</v>
          </cell>
          <cell r="G23">
            <v>245000</v>
          </cell>
          <cell r="H23">
            <v>25400</v>
          </cell>
          <cell r="I23">
            <v>21600</v>
          </cell>
          <cell r="J23">
            <v>8900</v>
          </cell>
          <cell r="K23">
            <v>16900</v>
          </cell>
          <cell r="L23">
            <v>14400</v>
          </cell>
          <cell r="M23">
            <v>8900</v>
          </cell>
          <cell r="N23">
            <v>9611</v>
          </cell>
          <cell r="O23" t="str">
            <v>AC</v>
          </cell>
          <cell r="P23" t="str">
            <v>9707販売終了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423000</v>
          </cell>
          <cell r="AE23">
            <v>0</v>
          </cell>
          <cell r="AF23">
            <v>0</v>
          </cell>
          <cell r="AG23">
            <v>245000</v>
          </cell>
          <cell r="AH23">
            <v>0</v>
          </cell>
          <cell r="AI23">
            <v>25400</v>
          </cell>
          <cell r="AJ23">
            <v>0</v>
          </cell>
          <cell r="AK23">
            <v>21600</v>
          </cell>
          <cell r="AL23">
            <v>0</v>
          </cell>
          <cell r="AM23">
            <v>8900</v>
          </cell>
          <cell r="AN23">
            <v>0</v>
          </cell>
          <cell r="AO23">
            <v>16900</v>
          </cell>
          <cell r="AP23">
            <v>0</v>
          </cell>
          <cell r="AQ23">
            <v>14400</v>
          </cell>
          <cell r="AR23">
            <v>0</v>
          </cell>
          <cell r="AS23">
            <v>8900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9611</v>
          </cell>
          <cell r="BC23" t="str">
            <v>AC</v>
          </cell>
          <cell r="BD23" t="str">
            <v>9707販売終了</v>
          </cell>
        </row>
        <row r="24">
          <cell r="B24" t="str">
            <v>ACW-53-C1C0</v>
          </cell>
          <cell r="C24" t="str">
            <v>M3553-C1C0</v>
          </cell>
          <cell r="D24" t="str">
            <v>LS550 ﾓﾃﾞﾙ 5200M-21CX</v>
          </cell>
          <cell r="E24" t="str">
            <v>MMXﾃｸﾉﾛｼﾞPentium-200､ﾒﾓﾘ:16MB､HDD:2.1GB､8倍速CD-ROM､
100BASE-TX､ｻｳﾝﾄﾞ機能､ｷｰﾎﾞｰﾄﾞ､ﾏｳｽ､Windows95</v>
          </cell>
          <cell r="F24">
            <v>328000</v>
          </cell>
          <cell r="G24">
            <v>213000</v>
          </cell>
          <cell r="H24">
            <v>19700</v>
          </cell>
          <cell r="I24">
            <v>16700</v>
          </cell>
          <cell r="J24">
            <v>6900</v>
          </cell>
          <cell r="K24">
            <v>13100</v>
          </cell>
          <cell r="L24">
            <v>11100</v>
          </cell>
          <cell r="M24">
            <v>6900</v>
          </cell>
          <cell r="N24">
            <v>9704</v>
          </cell>
          <cell r="O24" t="str">
            <v>AC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328000</v>
          </cell>
          <cell r="AE24">
            <v>0</v>
          </cell>
          <cell r="AF24">
            <v>0</v>
          </cell>
          <cell r="AG24">
            <v>213000</v>
          </cell>
          <cell r="AH24">
            <v>0</v>
          </cell>
          <cell r="AI24">
            <v>19700</v>
          </cell>
          <cell r="AJ24">
            <v>0</v>
          </cell>
          <cell r="AK24">
            <v>16700</v>
          </cell>
          <cell r="AL24">
            <v>0</v>
          </cell>
          <cell r="AM24">
            <v>6900</v>
          </cell>
          <cell r="AN24">
            <v>0</v>
          </cell>
          <cell r="AO24">
            <v>13100</v>
          </cell>
          <cell r="AP24">
            <v>0</v>
          </cell>
          <cell r="AQ24">
            <v>11100</v>
          </cell>
          <cell r="AR24">
            <v>0</v>
          </cell>
          <cell r="AS24">
            <v>6900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9704</v>
          </cell>
          <cell r="BC24" t="str">
            <v>AC</v>
          </cell>
        </row>
        <row r="25">
          <cell r="B25" t="str">
            <v>ACW-53-B1C0</v>
          </cell>
          <cell r="C25" t="str">
            <v>M3553-B1C0</v>
          </cell>
          <cell r="D25" t="str">
            <v>LS550 ﾓﾃﾞﾙ 5166-21CX　</v>
          </cell>
          <cell r="E25" t="str">
            <v>Pentium-166､ﾒﾓﾘ:16MB､HDD:2.1GB､8倍速CD-ROM､10BASE-T/2/5､
ｻｳﾝﾄﾞ機能､ｷｰﾎﾞｰﾄﾞ､ﾏｳｽ､Windows95</v>
          </cell>
          <cell r="F25">
            <v>328000</v>
          </cell>
          <cell r="G25">
            <v>190000</v>
          </cell>
          <cell r="H25">
            <v>19700</v>
          </cell>
          <cell r="I25">
            <v>16700</v>
          </cell>
          <cell r="J25">
            <v>6900</v>
          </cell>
          <cell r="K25">
            <v>13100</v>
          </cell>
          <cell r="L25">
            <v>11100</v>
          </cell>
          <cell r="M25">
            <v>6900</v>
          </cell>
          <cell r="N25">
            <v>9611</v>
          </cell>
          <cell r="O25" t="str">
            <v>AC</v>
          </cell>
          <cell r="P25" t="str">
            <v>9705販売終了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328000</v>
          </cell>
          <cell r="AE25">
            <v>0</v>
          </cell>
          <cell r="AF25">
            <v>0</v>
          </cell>
          <cell r="AG25">
            <v>190000</v>
          </cell>
          <cell r="AH25">
            <v>0</v>
          </cell>
          <cell r="AI25">
            <v>19700</v>
          </cell>
          <cell r="AJ25">
            <v>0</v>
          </cell>
          <cell r="AK25">
            <v>16700</v>
          </cell>
          <cell r="AL25">
            <v>0</v>
          </cell>
          <cell r="AM25">
            <v>6900</v>
          </cell>
          <cell r="AN25">
            <v>0</v>
          </cell>
          <cell r="AO25">
            <v>13100</v>
          </cell>
          <cell r="AP25">
            <v>0</v>
          </cell>
          <cell r="AQ25">
            <v>11100</v>
          </cell>
          <cell r="AR25">
            <v>0</v>
          </cell>
          <cell r="AS25">
            <v>6900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9611</v>
          </cell>
          <cell r="BC25" t="str">
            <v>AC</v>
          </cell>
          <cell r="BD25" t="str">
            <v>9705販売終了</v>
          </cell>
        </row>
        <row r="26">
          <cell r="B26" t="str">
            <v>ACW-53-B1W0</v>
          </cell>
          <cell r="C26" t="str">
            <v>M3553-B1W0</v>
          </cell>
          <cell r="D26" t="str">
            <v>LS550 ﾓﾃﾞﾙ 5166-21CW</v>
          </cell>
          <cell r="E26" t="str">
            <v>Pentium-166､ﾒﾓﾘ:16MB､HDD:2.1GB､8倍速CD-ROM､ｻｳﾝﾄﾞ機能､
ｷｰﾎﾞｰﾄﾞ､ﾏｳｽ､Windows3.1</v>
          </cell>
          <cell r="F26">
            <v>323000</v>
          </cell>
          <cell r="G26">
            <v>190000</v>
          </cell>
          <cell r="H26">
            <v>19400</v>
          </cell>
          <cell r="I26">
            <v>16500</v>
          </cell>
          <cell r="J26">
            <v>6800</v>
          </cell>
          <cell r="K26">
            <v>12900</v>
          </cell>
          <cell r="L26">
            <v>11000</v>
          </cell>
          <cell r="M26">
            <v>6800</v>
          </cell>
          <cell r="N26">
            <v>9611</v>
          </cell>
          <cell r="O26" t="str">
            <v>AC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323000</v>
          </cell>
          <cell r="AE26">
            <v>0</v>
          </cell>
          <cell r="AF26">
            <v>0</v>
          </cell>
          <cell r="AG26">
            <v>190000</v>
          </cell>
          <cell r="AH26">
            <v>0</v>
          </cell>
          <cell r="AI26">
            <v>19400</v>
          </cell>
          <cell r="AJ26">
            <v>0</v>
          </cell>
          <cell r="AK26">
            <v>16500</v>
          </cell>
          <cell r="AL26">
            <v>0</v>
          </cell>
          <cell r="AM26">
            <v>6800</v>
          </cell>
          <cell r="AN26">
            <v>0</v>
          </cell>
          <cell r="AO26">
            <v>12900</v>
          </cell>
          <cell r="AP26">
            <v>0</v>
          </cell>
          <cell r="AQ26">
            <v>11000</v>
          </cell>
          <cell r="AR26">
            <v>0</v>
          </cell>
          <cell r="AS26">
            <v>6800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9611</v>
          </cell>
          <cell r="BC26" t="str">
            <v>AC</v>
          </cell>
        </row>
        <row r="27">
          <cell r="B27" t="str">
            <v>ACW-51-E1C0</v>
          </cell>
          <cell r="C27" t="str">
            <v>M3551-E1C0</v>
          </cell>
          <cell r="D27" t="str">
            <v>LS550 ﾓﾃﾞﾙ 5166-21X</v>
          </cell>
          <cell r="E27" t="str">
            <v>Pentium-166､ﾒﾓﾘ:16MB､HDD:2.1GB､ｷｰﾎﾞｰﾄﾞ､ﾏｳｽ､Windows95</v>
          </cell>
          <cell r="F27">
            <v>238000</v>
          </cell>
          <cell r="G27">
            <v>155000</v>
          </cell>
          <cell r="H27">
            <v>14300</v>
          </cell>
          <cell r="I27">
            <v>12200</v>
          </cell>
          <cell r="J27">
            <v>5000</v>
          </cell>
          <cell r="K27">
            <v>9500</v>
          </cell>
          <cell r="L27">
            <v>8100</v>
          </cell>
          <cell r="M27">
            <v>5000</v>
          </cell>
          <cell r="N27">
            <v>9704</v>
          </cell>
          <cell r="O27" t="str">
            <v>AC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238000</v>
          </cell>
          <cell r="AE27">
            <v>0</v>
          </cell>
          <cell r="AF27">
            <v>0</v>
          </cell>
          <cell r="AG27">
            <v>155000</v>
          </cell>
          <cell r="AH27">
            <v>0</v>
          </cell>
          <cell r="AI27">
            <v>14300</v>
          </cell>
          <cell r="AJ27">
            <v>0</v>
          </cell>
          <cell r="AK27">
            <v>12200</v>
          </cell>
          <cell r="AL27">
            <v>0</v>
          </cell>
          <cell r="AM27">
            <v>5000</v>
          </cell>
          <cell r="AN27">
            <v>0</v>
          </cell>
          <cell r="AO27">
            <v>9500</v>
          </cell>
          <cell r="AP27">
            <v>0</v>
          </cell>
          <cell r="AQ27">
            <v>8100</v>
          </cell>
          <cell r="AR27">
            <v>0</v>
          </cell>
          <cell r="AS27">
            <v>5000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9704</v>
          </cell>
          <cell r="BC27" t="str">
            <v>AC</v>
          </cell>
        </row>
        <row r="28">
          <cell r="B28" t="str">
            <v>ACW-51-E1W0</v>
          </cell>
          <cell r="C28" t="str">
            <v>M3551-E1W0</v>
          </cell>
          <cell r="D28" t="str">
            <v>LS550 ﾓﾃﾞﾙ 5166-21W</v>
          </cell>
          <cell r="E28" t="str">
            <v>Pentium-166､ﾒﾓﾘ:16MB､HDD:2.1GB､ｷｰﾎﾞｰﾄﾞ､ﾏｳｽ､Windows3.1</v>
          </cell>
          <cell r="F28">
            <v>245000</v>
          </cell>
          <cell r="G28">
            <v>159000</v>
          </cell>
          <cell r="H28">
            <v>14700</v>
          </cell>
          <cell r="I28">
            <v>12500</v>
          </cell>
          <cell r="J28">
            <v>5100</v>
          </cell>
          <cell r="K28">
            <v>9800</v>
          </cell>
          <cell r="L28">
            <v>8300</v>
          </cell>
          <cell r="M28">
            <v>5100</v>
          </cell>
          <cell r="N28">
            <v>9704</v>
          </cell>
          <cell r="O28" t="str">
            <v>AC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245000</v>
          </cell>
          <cell r="AE28">
            <v>0</v>
          </cell>
          <cell r="AF28">
            <v>0</v>
          </cell>
          <cell r="AG28">
            <v>159000</v>
          </cell>
          <cell r="AH28">
            <v>0</v>
          </cell>
          <cell r="AI28">
            <v>14700</v>
          </cell>
          <cell r="AJ28">
            <v>0</v>
          </cell>
          <cell r="AK28">
            <v>12500</v>
          </cell>
          <cell r="AL28">
            <v>0</v>
          </cell>
          <cell r="AM28">
            <v>5100</v>
          </cell>
          <cell r="AN28">
            <v>0</v>
          </cell>
          <cell r="AO28">
            <v>9800</v>
          </cell>
          <cell r="AP28">
            <v>0</v>
          </cell>
          <cell r="AQ28">
            <v>8300</v>
          </cell>
          <cell r="AR28">
            <v>0</v>
          </cell>
          <cell r="AS28">
            <v>5100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9704</v>
          </cell>
          <cell r="BC28" t="str">
            <v>AC</v>
          </cell>
        </row>
        <row r="29">
          <cell r="B29" t="str">
            <v>ACW-51-D1C0</v>
          </cell>
          <cell r="C29" t="str">
            <v>M3551-D1C0</v>
          </cell>
          <cell r="D29" t="str">
            <v>LS550 ﾓﾃﾞﾙ 5133-21X</v>
          </cell>
          <cell r="E29" t="str">
            <v>Pentium-133､ﾒﾓﾘ:16MB､HDD:2.1GB､ｷｰﾎﾞｰﾄﾞ､ﾏｳｽ､Windows95</v>
          </cell>
          <cell r="F29">
            <v>238000</v>
          </cell>
          <cell r="G29">
            <v>150000</v>
          </cell>
          <cell r="H29">
            <v>14300</v>
          </cell>
          <cell r="I29">
            <v>12200</v>
          </cell>
          <cell r="J29">
            <v>5000</v>
          </cell>
          <cell r="K29">
            <v>9500</v>
          </cell>
          <cell r="L29">
            <v>8100</v>
          </cell>
          <cell r="M29">
            <v>5000</v>
          </cell>
          <cell r="N29">
            <v>9611</v>
          </cell>
          <cell r="O29" t="str">
            <v>AC</v>
          </cell>
          <cell r="P29" t="str">
            <v>9705販売終了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238000</v>
          </cell>
          <cell r="AE29">
            <v>0</v>
          </cell>
          <cell r="AF29">
            <v>0</v>
          </cell>
          <cell r="AG29">
            <v>150000</v>
          </cell>
          <cell r="AH29">
            <v>0</v>
          </cell>
          <cell r="AI29">
            <v>14300</v>
          </cell>
          <cell r="AJ29">
            <v>0</v>
          </cell>
          <cell r="AK29">
            <v>12200</v>
          </cell>
          <cell r="AL29">
            <v>0</v>
          </cell>
          <cell r="AM29">
            <v>5000</v>
          </cell>
          <cell r="AN29">
            <v>0</v>
          </cell>
          <cell r="AO29">
            <v>9500</v>
          </cell>
          <cell r="AP29">
            <v>0</v>
          </cell>
          <cell r="AQ29">
            <v>8100</v>
          </cell>
          <cell r="AR29">
            <v>0</v>
          </cell>
          <cell r="AS29">
            <v>5000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9611</v>
          </cell>
          <cell r="BC29" t="str">
            <v>AC</v>
          </cell>
          <cell r="BD29" t="str">
            <v>9705販売終了</v>
          </cell>
        </row>
        <row r="30">
          <cell r="B30" t="str">
            <v>ACW-51-D1W0</v>
          </cell>
          <cell r="C30" t="str">
            <v>M3551-D1W0</v>
          </cell>
          <cell r="D30" t="str">
            <v>LS550 ﾓﾃﾞﾙ 5133-21W</v>
          </cell>
          <cell r="E30" t="str">
            <v>Pentium-133､ﾒﾓﾘ:16MB､HDD:2.1GB､ｷｰﾎﾞｰﾄﾞ､ﾏｳｽ､Windows3.1</v>
          </cell>
          <cell r="F30">
            <v>238000</v>
          </cell>
          <cell r="G30">
            <v>150000</v>
          </cell>
          <cell r="H30">
            <v>14300</v>
          </cell>
          <cell r="I30">
            <v>12200</v>
          </cell>
          <cell r="J30">
            <v>5000</v>
          </cell>
          <cell r="K30">
            <v>9500</v>
          </cell>
          <cell r="L30">
            <v>8100</v>
          </cell>
          <cell r="M30">
            <v>5000</v>
          </cell>
          <cell r="N30">
            <v>9611</v>
          </cell>
          <cell r="O30" t="str">
            <v>AC</v>
          </cell>
          <cell r="P30" t="str">
            <v>9704販売終了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238000</v>
          </cell>
          <cell r="AE30">
            <v>0</v>
          </cell>
          <cell r="AF30">
            <v>0</v>
          </cell>
          <cell r="AG30">
            <v>150000</v>
          </cell>
          <cell r="AH30">
            <v>0</v>
          </cell>
          <cell r="AI30">
            <v>14300</v>
          </cell>
          <cell r="AJ30">
            <v>0</v>
          </cell>
          <cell r="AK30">
            <v>12200</v>
          </cell>
          <cell r="AL30">
            <v>0</v>
          </cell>
          <cell r="AM30">
            <v>5000</v>
          </cell>
          <cell r="AN30">
            <v>0</v>
          </cell>
          <cell r="AO30">
            <v>9500</v>
          </cell>
          <cell r="AP30">
            <v>0</v>
          </cell>
          <cell r="AQ30">
            <v>8100</v>
          </cell>
          <cell r="AR30">
            <v>0</v>
          </cell>
          <cell r="AS30">
            <v>5000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9611</v>
          </cell>
          <cell r="BC30" t="str">
            <v>AC</v>
          </cell>
          <cell r="BD30" t="str">
            <v>9704販売終了</v>
          </cell>
        </row>
        <row r="31">
          <cell r="B31" t="str">
            <v>ノートＰＣ</v>
          </cell>
        </row>
        <row r="32">
          <cell r="B32" t="str">
            <v>ACN-35-AL1</v>
          </cell>
          <cell r="C32" t="str">
            <v>M3435-A1C0
3C589D-TP</v>
          </cell>
          <cell r="D32" t="str">
            <v>apricotNOTE AL
ﾓﾃﾞﾙ 5150M-14TX
LANｾｯﾄﾓﾃﾞﾙ</v>
          </cell>
          <cell r="E32" t="str">
            <v>MMXﾃｸﾉﾛｼﾞPentium-150､ﾒﾓﾘ:32MB､HDD:1.44GB､
12.1ｲﾝﾁTFTｶﾗｰ(1024*768)､Windows95､
3Com社製LANｱﾀﾞﾌﾟﾀ(10BASE-T)付き</v>
          </cell>
          <cell r="F32">
            <v>558000</v>
          </cell>
          <cell r="G32">
            <v>363000</v>
          </cell>
          <cell r="H32">
            <v>33500</v>
          </cell>
          <cell r="I32">
            <v>28500</v>
          </cell>
          <cell r="J32">
            <v>11700</v>
          </cell>
          <cell r="K32">
            <v>22300</v>
          </cell>
          <cell r="L32">
            <v>19000</v>
          </cell>
          <cell r="M32">
            <v>11700</v>
          </cell>
          <cell r="N32">
            <v>9706</v>
          </cell>
          <cell r="O32" t="str">
            <v>AC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558000</v>
          </cell>
          <cell r="AE32">
            <v>0</v>
          </cell>
          <cell r="AF32">
            <v>0</v>
          </cell>
          <cell r="AG32">
            <v>363000</v>
          </cell>
          <cell r="AH32">
            <v>0</v>
          </cell>
          <cell r="AI32">
            <v>33500</v>
          </cell>
          <cell r="AJ32">
            <v>0</v>
          </cell>
          <cell r="AK32">
            <v>28500</v>
          </cell>
          <cell r="AL32">
            <v>0</v>
          </cell>
          <cell r="AM32">
            <v>11700</v>
          </cell>
          <cell r="AN32">
            <v>0</v>
          </cell>
          <cell r="AO32">
            <v>22300</v>
          </cell>
          <cell r="AP32">
            <v>0</v>
          </cell>
          <cell r="AQ32">
            <v>19000</v>
          </cell>
          <cell r="AR32">
            <v>0</v>
          </cell>
          <cell r="AS32">
            <v>11700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9706</v>
          </cell>
          <cell r="BC32" t="str">
            <v>AC</v>
          </cell>
        </row>
        <row r="33">
          <cell r="B33" t="str">
            <v>ACN-35-AL2</v>
          </cell>
          <cell r="C33" t="str">
            <v>M3435-A2C0
3C589D-TP</v>
          </cell>
          <cell r="D33" t="str">
            <v>apricotNOTE AL
ﾓﾃﾞﾙ 5133M-14TX
LANｾｯﾄﾓﾃﾞﾙ</v>
          </cell>
          <cell r="E33" t="str">
            <v>MMXﾃｸﾉﾛｼﾞPentium-133､ﾒﾓﾘ:16MB､HDD:1.44GB､
12.1ｲﾝﾁTFTｶﾗｰ(800*600)､Windows95､
3Com社製LANｱﾀﾞﾌﾟﾀ(10BASE-T)付き</v>
          </cell>
          <cell r="F33">
            <v>458000</v>
          </cell>
          <cell r="G33">
            <v>298000</v>
          </cell>
          <cell r="H33">
            <v>27500</v>
          </cell>
          <cell r="I33">
            <v>23400</v>
          </cell>
          <cell r="J33">
            <v>9600</v>
          </cell>
          <cell r="K33">
            <v>18300</v>
          </cell>
          <cell r="L33">
            <v>15600</v>
          </cell>
          <cell r="M33">
            <v>9600</v>
          </cell>
          <cell r="N33">
            <v>9706</v>
          </cell>
          <cell r="O33" t="str">
            <v>AC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458000</v>
          </cell>
          <cell r="AE33">
            <v>0</v>
          </cell>
          <cell r="AF33">
            <v>0</v>
          </cell>
          <cell r="AG33">
            <v>298000</v>
          </cell>
          <cell r="AH33">
            <v>0</v>
          </cell>
          <cell r="AI33">
            <v>27500</v>
          </cell>
          <cell r="AJ33">
            <v>0</v>
          </cell>
          <cell r="AK33">
            <v>23400</v>
          </cell>
          <cell r="AL33">
            <v>0</v>
          </cell>
          <cell r="AM33">
            <v>9600</v>
          </cell>
          <cell r="AN33">
            <v>0</v>
          </cell>
          <cell r="AO33">
            <v>18300</v>
          </cell>
          <cell r="AP33">
            <v>0</v>
          </cell>
          <cell r="AQ33">
            <v>15600</v>
          </cell>
          <cell r="AR33">
            <v>0</v>
          </cell>
          <cell r="AS33">
            <v>9600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9706</v>
          </cell>
          <cell r="BC33" t="str">
            <v>AC</v>
          </cell>
        </row>
        <row r="34">
          <cell r="B34" t="str">
            <v>ACN-35-A1C0</v>
          </cell>
          <cell r="C34" t="str">
            <v>M3435-A1C0</v>
          </cell>
          <cell r="D34" t="str">
            <v>apricotNOTE AL
ﾓﾃﾞﾙ 5150M-14TX</v>
          </cell>
          <cell r="E34" t="str">
            <v>MMXﾃｸﾉﾛｼﾞPentium-150､ﾒﾓﾘ:32MB､HDD:1.44GB､
12.1ｲﾝﾁTFTｶﾗｰ(1024*768)､Windows95</v>
          </cell>
          <cell r="F34">
            <v>538000</v>
          </cell>
          <cell r="G34">
            <v>350000</v>
          </cell>
          <cell r="H34">
            <v>32300</v>
          </cell>
          <cell r="I34">
            <v>27500</v>
          </cell>
          <cell r="J34">
            <v>11300</v>
          </cell>
          <cell r="K34">
            <v>21500</v>
          </cell>
          <cell r="L34">
            <v>18300</v>
          </cell>
          <cell r="M34">
            <v>11300</v>
          </cell>
          <cell r="N34">
            <v>9706</v>
          </cell>
          <cell r="O34" t="str">
            <v>AC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538000</v>
          </cell>
          <cell r="AE34">
            <v>0</v>
          </cell>
          <cell r="AF34">
            <v>0</v>
          </cell>
          <cell r="AG34">
            <v>350000</v>
          </cell>
          <cell r="AH34">
            <v>0</v>
          </cell>
          <cell r="AI34">
            <v>32300</v>
          </cell>
          <cell r="AJ34">
            <v>0</v>
          </cell>
          <cell r="AK34">
            <v>27500</v>
          </cell>
          <cell r="AL34">
            <v>0</v>
          </cell>
          <cell r="AM34">
            <v>11300</v>
          </cell>
          <cell r="AN34">
            <v>0</v>
          </cell>
          <cell r="AO34">
            <v>21500</v>
          </cell>
          <cell r="AP34">
            <v>0</v>
          </cell>
          <cell r="AQ34">
            <v>18300</v>
          </cell>
          <cell r="AR34">
            <v>0</v>
          </cell>
          <cell r="AS34">
            <v>11300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9706</v>
          </cell>
          <cell r="BC34" t="str">
            <v>AC</v>
          </cell>
        </row>
        <row r="35">
          <cell r="B35" t="str">
            <v>ACN-35-A2C0</v>
          </cell>
          <cell r="C35" t="str">
            <v>M3435-A2C0</v>
          </cell>
          <cell r="D35" t="str">
            <v>apricotNOTE AL
ﾓﾃﾞﾙ 5133M-14TX</v>
          </cell>
          <cell r="E35" t="str">
            <v>MMXﾃｸﾉﾛｼﾞPentium-133､ﾒﾓﾘ:16MB､HDD:1.44GB､
12.1ｲﾝﾁTFTｶﾗｰ(800*600)､Windows95</v>
          </cell>
          <cell r="F35">
            <v>438000</v>
          </cell>
          <cell r="G35">
            <v>285000</v>
          </cell>
          <cell r="H35">
            <v>26300</v>
          </cell>
          <cell r="I35">
            <v>22400</v>
          </cell>
          <cell r="J35">
            <v>9200</v>
          </cell>
          <cell r="K35">
            <v>17500</v>
          </cell>
          <cell r="L35">
            <v>14900</v>
          </cell>
          <cell r="M35">
            <v>9200</v>
          </cell>
          <cell r="N35">
            <v>9706</v>
          </cell>
          <cell r="O35" t="str">
            <v>AC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438000</v>
          </cell>
          <cell r="AE35">
            <v>0</v>
          </cell>
          <cell r="AF35">
            <v>0</v>
          </cell>
          <cell r="AG35">
            <v>285000</v>
          </cell>
          <cell r="AH35">
            <v>0</v>
          </cell>
          <cell r="AI35">
            <v>26300</v>
          </cell>
          <cell r="AJ35">
            <v>0</v>
          </cell>
          <cell r="AK35">
            <v>22400</v>
          </cell>
          <cell r="AL35">
            <v>0</v>
          </cell>
          <cell r="AM35">
            <v>9200</v>
          </cell>
          <cell r="AN35">
            <v>0</v>
          </cell>
          <cell r="AO35">
            <v>17500</v>
          </cell>
          <cell r="AP35">
            <v>0</v>
          </cell>
          <cell r="AQ35">
            <v>14900</v>
          </cell>
          <cell r="AR35">
            <v>0</v>
          </cell>
          <cell r="AS35">
            <v>9200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9706</v>
          </cell>
          <cell r="BC35" t="str">
            <v>AC</v>
          </cell>
        </row>
        <row r="36">
          <cell r="B36" t="str">
            <v>ACN-45-AL1</v>
          </cell>
          <cell r="C36" t="str">
            <v>M3445-A1C0
3C589D-TP</v>
          </cell>
          <cell r="D36" t="str">
            <v>apricotNOTE EL
ﾓﾃﾞﾙ 5150-14TX
LANｾｯﾄﾓﾃﾞﾙ</v>
          </cell>
          <cell r="E36" t="str">
            <v>Pentium-150､ﾒﾓﾘ:16MB､HDD:1.44GB､11.3ｲﾝﾁTFTｶﾗｰ(800*600)､
Windows95､3Com社製LANｱﾀﾞﾌﾟﾀ(10BASE-T)付き</v>
          </cell>
          <cell r="F36">
            <v>378000</v>
          </cell>
          <cell r="G36">
            <v>246000</v>
          </cell>
          <cell r="H36">
            <v>22700</v>
          </cell>
          <cell r="I36">
            <v>19300</v>
          </cell>
          <cell r="J36">
            <v>7900</v>
          </cell>
          <cell r="K36">
            <v>15000</v>
          </cell>
          <cell r="L36">
            <v>12800</v>
          </cell>
          <cell r="M36">
            <v>7900</v>
          </cell>
          <cell r="N36">
            <v>9708</v>
          </cell>
          <cell r="O36" t="str">
            <v>AC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378000</v>
          </cell>
          <cell r="AE36">
            <v>0</v>
          </cell>
          <cell r="AF36">
            <v>0</v>
          </cell>
          <cell r="AG36">
            <v>246000</v>
          </cell>
          <cell r="AH36">
            <v>0</v>
          </cell>
          <cell r="AI36">
            <v>22700</v>
          </cell>
          <cell r="AJ36">
            <v>0</v>
          </cell>
          <cell r="AK36">
            <v>19300</v>
          </cell>
          <cell r="AL36">
            <v>0</v>
          </cell>
          <cell r="AM36">
            <v>7900</v>
          </cell>
          <cell r="AN36">
            <v>0</v>
          </cell>
          <cell r="AO36">
            <v>15000</v>
          </cell>
          <cell r="AP36">
            <v>0</v>
          </cell>
          <cell r="AQ36">
            <v>12800</v>
          </cell>
          <cell r="AR36">
            <v>0</v>
          </cell>
          <cell r="AS36">
            <v>7900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9708</v>
          </cell>
          <cell r="BC36" t="str">
            <v>AC</v>
          </cell>
        </row>
        <row r="37">
          <cell r="B37" t="str">
            <v>ACN-45-AL2</v>
          </cell>
          <cell r="C37" t="str">
            <v>M3445-A2C0
3C589D-TP</v>
          </cell>
          <cell r="D37" t="str">
            <v>apricotNOTE EL
ﾓﾃﾞﾙ 5150-14DX
LANｾｯﾄﾓﾃﾞﾙ</v>
          </cell>
          <cell r="E37" t="str">
            <v>Pentium-150､ﾒﾓﾘ:16MB､HDD:1.44GB､
11.3ｲﾝﾁASA方式DSTNｶﾗｰ(800*600)､Windows95､
3Com社製LANｱﾀﾞﾌﾟﾀ(10BASE-T)付き</v>
          </cell>
          <cell r="F37">
            <v>308000</v>
          </cell>
          <cell r="G37">
            <v>200000</v>
          </cell>
          <cell r="H37">
            <v>18500</v>
          </cell>
          <cell r="I37">
            <v>15700</v>
          </cell>
          <cell r="J37">
            <v>6500</v>
          </cell>
          <cell r="K37">
            <v>12300</v>
          </cell>
          <cell r="L37">
            <v>10500</v>
          </cell>
          <cell r="M37">
            <v>6500</v>
          </cell>
          <cell r="N37">
            <v>9708</v>
          </cell>
          <cell r="O37" t="str">
            <v>AC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308000</v>
          </cell>
          <cell r="AE37">
            <v>0</v>
          </cell>
          <cell r="AF37">
            <v>0</v>
          </cell>
          <cell r="AG37">
            <v>200000</v>
          </cell>
          <cell r="AH37">
            <v>0</v>
          </cell>
          <cell r="AI37">
            <v>18500</v>
          </cell>
          <cell r="AJ37">
            <v>0</v>
          </cell>
          <cell r="AK37">
            <v>15700</v>
          </cell>
          <cell r="AL37">
            <v>0</v>
          </cell>
          <cell r="AM37">
            <v>6500</v>
          </cell>
          <cell r="AN37">
            <v>0</v>
          </cell>
          <cell r="AO37">
            <v>12300</v>
          </cell>
          <cell r="AP37">
            <v>0</v>
          </cell>
          <cell r="AQ37">
            <v>10500</v>
          </cell>
          <cell r="AR37">
            <v>0</v>
          </cell>
          <cell r="AS37">
            <v>6500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9708</v>
          </cell>
          <cell r="BC37" t="str">
            <v>AC</v>
          </cell>
        </row>
        <row r="38">
          <cell r="B38" t="str">
            <v>ACN-45-AL2W</v>
          </cell>
          <cell r="C38" t="str">
            <v>M3445-A2W0
3C589D-TP</v>
          </cell>
          <cell r="D38" t="str">
            <v>apricotNOTE EL
ﾓﾃﾞﾙ 5150-14DW
LANｾｯﾄﾓﾃﾞﾙ</v>
          </cell>
          <cell r="E38" t="str">
            <v>Pentium-150､ﾒﾓﾘ:16MB､HDD:1.44GB､
11.3ｲﾝﾁASA方式DSTNｶﾗｰ(800*600)､Windows3.1､
3Com社製LANｱﾀﾞﾌﾟﾀ(10BASE-T)付き</v>
          </cell>
          <cell r="F38">
            <v>318000</v>
          </cell>
          <cell r="G38">
            <v>207000</v>
          </cell>
          <cell r="H38">
            <v>19100</v>
          </cell>
          <cell r="I38">
            <v>16200</v>
          </cell>
          <cell r="J38">
            <v>6700</v>
          </cell>
          <cell r="K38">
            <v>12700</v>
          </cell>
          <cell r="L38">
            <v>10800</v>
          </cell>
          <cell r="M38">
            <v>6700</v>
          </cell>
          <cell r="N38">
            <v>9709</v>
          </cell>
          <cell r="O38" t="str">
            <v>AC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318000</v>
          </cell>
          <cell r="AE38">
            <v>0</v>
          </cell>
          <cell r="AF38">
            <v>0</v>
          </cell>
          <cell r="AG38">
            <v>207000</v>
          </cell>
          <cell r="AH38">
            <v>0</v>
          </cell>
          <cell r="AI38">
            <v>19100</v>
          </cell>
          <cell r="AJ38">
            <v>0</v>
          </cell>
          <cell r="AK38">
            <v>16200</v>
          </cell>
          <cell r="AL38">
            <v>0</v>
          </cell>
          <cell r="AM38">
            <v>6700</v>
          </cell>
          <cell r="AN38">
            <v>0</v>
          </cell>
          <cell r="AO38">
            <v>12700</v>
          </cell>
          <cell r="AP38">
            <v>0</v>
          </cell>
          <cell r="AQ38">
            <v>10800</v>
          </cell>
          <cell r="AR38">
            <v>0</v>
          </cell>
          <cell r="AS38">
            <v>6700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9709</v>
          </cell>
          <cell r="BC38" t="str">
            <v>AC</v>
          </cell>
        </row>
        <row r="39">
          <cell r="B39" t="str">
            <v>ACN-45-A1C0</v>
          </cell>
          <cell r="C39" t="str">
            <v>M3445-A1C0</v>
          </cell>
          <cell r="D39" t="str">
            <v>apricotNOTE EL
ﾓﾃﾞﾙ 5150-14TX</v>
          </cell>
          <cell r="E39" t="str">
            <v>Pentium-150､ﾒﾓﾘ:16MB､HDD:1.44GB､11.3ｲﾝﾁTFTｶﾗｰ(800*600)､
Windows95</v>
          </cell>
          <cell r="F39">
            <v>358000</v>
          </cell>
          <cell r="G39">
            <v>233000</v>
          </cell>
          <cell r="H39">
            <v>21500</v>
          </cell>
          <cell r="I39">
            <v>18300</v>
          </cell>
          <cell r="J39">
            <v>7500</v>
          </cell>
          <cell r="K39">
            <v>14300</v>
          </cell>
          <cell r="L39">
            <v>12200</v>
          </cell>
          <cell r="M39">
            <v>7500</v>
          </cell>
          <cell r="N39">
            <v>9708</v>
          </cell>
          <cell r="O39" t="str">
            <v>AC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358000</v>
          </cell>
          <cell r="AE39">
            <v>0</v>
          </cell>
          <cell r="AF39">
            <v>0</v>
          </cell>
          <cell r="AG39">
            <v>233000</v>
          </cell>
          <cell r="AH39">
            <v>0</v>
          </cell>
          <cell r="AI39">
            <v>21500</v>
          </cell>
          <cell r="AJ39">
            <v>0</v>
          </cell>
          <cell r="AK39">
            <v>18300</v>
          </cell>
          <cell r="AL39">
            <v>0</v>
          </cell>
          <cell r="AM39">
            <v>7500</v>
          </cell>
          <cell r="AN39">
            <v>0</v>
          </cell>
          <cell r="AO39">
            <v>14300</v>
          </cell>
          <cell r="AP39">
            <v>0</v>
          </cell>
          <cell r="AQ39">
            <v>12200</v>
          </cell>
          <cell r="AR39">
            <v>0</v>
          </cell>
          <cell r="AS39">
            <v>7500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9708</v>
          </cell>
          <cell r="BC39" t="str">
            <v>AC</v>
          </cell>
        </row>
        <row r="40">
          <cell r="B40" t="str">
            <v>ACN-45-A2C0</v>
          </cell>
          <cell r="C40" t="str">
            <v>M3445-A2C0</v>
          </cell>
          <cell r="D40" t="str">
            <v>apricotNOTE EL
ﾓﾃﾞﾙ 5150-14DX</v>
          </cell>
          <cell r="E40" t="str">
            <v>Pentium-150､ﾒﾓﾘ:16MB､HDD:1.44GB､
11.3ｲﾝﾁASA方式DSTNｶﾗｰ(800*600)､Windows95</v>
          </cell>
          <cell r="F40">
            <v>288000</v>
          </cell>
          <cell r="G40">
            <v>187000</v>
          </cell>
          <cell r="H40">
            <v>17300</v>
          </cell>
          <cell r="I40">
            <v>14700</v>
          </cell>
          <cell r="J40">
            <v>6100</v>
          </cell>
          <cell r="K40">
            <v>11500</v>
          </cell>
          <cell r="L40">
            <v>9800</v>
          </cell>
          <cell r="M40">
            <v>6100</v>
          </cell>
          <cell r="N40">
            <v>9708</v>
          </cell>
          <cell r="O40" t="str">
            <v>AC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288000</v>
          </cell>
          <cell r="AE40">
            <v>0</v>
          </cell>
          <cell r="AF40">
            <v>0</v>
          </cell>
          <cell r="AG40">
            <v>187000</v>
          </cell>
          <cell r="AH40">
            <v>0</v>
          </cell>
          <cell r="AI40">
            <v>17300</v>
          </cell>
          <cell r="AJ40">
            <v>0</v>
          </cell>
          <cell r="AK40">
            <v>14700</v>
          </cell>
          <cell r="AL40">
            <v>0</v>
          </cell>
          <cell r="AM40">
            <v>6100</v>
          </cell>
          <cell r="AN40">
            <v>0</v>
          </cell>
          <cell r="AO40">
            <v>11500</v>
          </cell>
          <cell r="AP40">
            <v>0</v>
          </cell>
          <cell r="AQ40">
            <v>9800</v>
          </cell>
          <cell r="AR40">
            <v>0</v>
          </cell>
          <cell r="AS40">
            <v>6100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9708</v>
          </cell>
          <cell r="BC40" t="str">
            <v>AC</v>
          </cell>
        </row>
        <row r="41">
          <cell r="B41" t="str">
            <v>ACN-45-A2W0</v>
          </cell>
          <cell r="C41" t="str">
            <v>M3445-A2W0</v>
          </cell>
          <cell r="D41" t="str">
            <v>apricotNOTE EL
ﾓﾃﾞﾙ 5150-14DW</v>
          </cell>
          <cell r="E41" t="str">
            <v>Pentium-150､ﾒﾓﾘ:16MB､HDD:1.44GB､
11.3ｲﾝﾁASA方式DSTNｶﾗｰ(800*600)､Windows3.1</v>
          </cell>
          <cell r="F41">
            <v>298000</v>
          </cell>
          <cell r="G41">
            <v>194000</v>
          </cell>
          <cell r="H41">
            <v>17900</v>
          </cell>
          <cell r="I41">
            <v>15200</v>
          </cell>
          <cell r="J41">
            <v>6300</v>
          </cell>
          <cell r="K41">
            <v>11900</v>
          </cell>
          <cell r="L41">
            <v>10100</v>
          </cell>
          <cell r="M41">
            <v>6300</v>
          </cell>
          <cell r="N41">
            <v>9709</v>
          </cell>
          <cell r="O41" t="str">
            <v>AC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298000</v>
          </cell>
          <cell r="AE41">
            <v>0</v>
          </cell>
          <cell r="AF41">
            <v>0</v>
          </cell>
          <cell r="AG41">
            <v>194000</v>
          </cell>
          <cell r="AH41">
            <v>0</v>
          </cell>
          <cell r="AI41">
            <v>17900</v>
          </cell>
          <cell r="AJ41">
            <v>0</v>
          </cell>
          <cell r="AK41">
            <v>15200</v>
          </cell>
          <cell r="AL41">
            <v>0</v>
          </cell>
          <cell r="AM41">
            <v>6300</v>
          </cell>
          <cell r="AN41">
            <v>0</v>
          </cell>
          <cell r="AO41">
            <v>11900</v>
          </cell>
          <cell r="AP41">
            <v>0</v>
          </cell>
          <cell r="AQ41">
            <v>10100</v>
          </cell>
          <cell r="AR41">
            <v>0</v>
          </cell>
          <cell r="AS41">
            <v>6300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9709</v>
          </cell>
          <cell r="BC41" t="str">
            <v>AC</v>
          </cell>
        </row>
        <row r="42">
          <cell r="B42" t="str">
            <v>ACN-23-C3C0</v>
          </cell>
          <cell r="C42" t="str">
            <v>M3423-C3C0</v>
          </cell>
          <cell r="D42" t="str">
            <v>apricotNOTE SX
ﾓﾃﾞﾙ 5166M-21TX</v>
          </cell>
          <cell r="E42" t="str">
            <v>MMXﾃｸﾉﾛｼﾞPentium-166､ﾒﾓﾘ:16MB､HDD:2.1GB､
12.1ｲﾝﾁTFTｶﾗｰ(1024*768)､DSVD対応FAXﾓﾃﾞﾑ､Windows95</v>
          </cell>
          <cell r="F42">
            <v>698000</v>
          </cell>
          <cell r="G42">
            <v>453700</v>
          </cell>
          <cell r="H42">
            <v>41900</v>
          </cell>
          <cell r="I42">
            <v>35600</v>
          </cell>
          <cell r="J42">
            <v>14700</v>
          </cell>
          <cell r="K42">
            <v>27900</v>
          </cell>
          <cell r="L42">
            <v>23700</v>
          </cell>
          <cell r="M42">
            <v>14700</v>
          </cell>
          <cell r="N42">
            <v>9703</v>
          </cell>
          <cell r="O42" t="str">
            <v>MI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698000</v>
          </cell>
          <cell r="AE42">
            <v>0</v>
          </cell>
          <cell r="AF42">
            <v>0</v>
          </cell>
          <cell r="AG42">
            <v>453700</v>
          </cell>
          <cell r="AH42">
            <v>0</v>
          </cell>
          <cell r="AI42">
            <v>41900</v>
          </cell>
          <cell r="AJ42">
            <v>0</v>
          </cell>
          <cell r="AK42">
            <v>35600</v>
          </cell>
          <cell r="AL42">
            <v>0</v>
          </cell>
          <cell r="AM42">
            <v>14700</v>
          </cell>
          <cell r="AN42">
            <v>0</v>
          </cell>
          <cell r="AO42">
            <v>27900</v>
          </cell>
          <cell r="AP42">
            <v>0</v>
          </cell>
          <cell r="AQ42">
            <v>23700</v>
          </cell>
          <cell r="AR42">
            <v>0</v>
          </cell>
          <cell r="AS42">
            <v>14700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9703</v>
          </cell>
          <cell r="BC42" t="str">
            <v>MI</v>
          </cell>
        </row>
        <row r="43">
          <cell r="B43" t="str">
            <v>ACN-84-C1C0</v>
          </cell>
          <cell r="C43" t="str">
            <v>M3484-C1C0</v>
          </cell>
          <cell r="D43" t="str">
            <v>apricotNOTE FX
ﾓﾃﾞﾙ 5150-21X</v>
          </cell>
          <cell r="E43" t="str">
            <v>Pentium-150､ﾒﾓﾘ:16MB､HDD:2.1GB､12.1ｲﾝﾁTFTｶﾗｰ(800*600)､
Windows95</v>
          </cell>
          <cell r="F43">
            <v>548000</v>
          </cell>
          <cell r="G43">
            <v>308000</v>
          </cell>
          <cell r="H43">
            <v>32900</v>
          </cell>
          <cell r="I43">
            <v>28000</v>
          </cell>
          <cell r="J43">
            <v>11500</v>
          </cell>
          <cell r="K43">
            <v>21900</v>
          </cell>
          <cell r="L43">
            <v>18600</v>
          </cell>
          <cell r="M43">
            <v>11500</v>
          </cell>
          <cell r="N43">
            <v>9611</v>
          </cell>
          <cell r="O43" t="str">
            <v>AC</v>
          </cell>
          <cell r="P43" t="str">
            <v>9707販売終了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548000</v>
          </cell>
          <cell r="AE43">
            <v>0</v>
          </cell>
          <cell r="AF43">
            <v>0</v>
          </cell>
          <cell r="AG43">
            <v>308000</v>
          </cell>
          <cell r="AH43">
            <v>0</v>
          </cell>
          <cell r="AI43">
            <v>32900</v>
          </cell>
          <cell r="AJ43">
            <v>0</v>
          </cell>
          <cell r="AK43">
            <v>28000</v>
          </cell>
          <cell r="AL43">
            <v>0</v>
          </cell>
          <cell r="AM43">
            <v>11500</v>
          </cell>
          <cell r="AN43">
            <v>0</v>
          </cell>
          <cell r="AO43">
            <v>21900</v>
          </cell>
          <cell r="AP43">
            <v>0</v>
          </cell>
          <cell r="AQ43">
            <v>18600</v>
          </cell>
          <cell r="AR43">
            <v>0</v>
          </cell>
          <cell r="AS43">
            <v>11500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9611</v>
          </cell>
          <cell r="BC43" t="str">
            <v>AC</v>
          </cell>
          <cell r="BD43" t="str">
            <v>9707販売終了</v>
          </cell>
        </row>
        <row r="44">
          <cell r="B44" t="str">
            <v>ACN-84-C1W0</v>
          </cell>
          <cell r="C44" t="str">
            <v>M3484-C1W0</v>
          </cell>
          <cell r="D44" t="str">
            <v>apricotNOTE FX
ﾓﾃﾞﾙ 5150-21W</v>
          </cell>
          <cell r="E44" t="str">
            <v>Pentium-150､ﾒﾓﾘ:16MB､HDD:2.1GB､12.1ｲﾝﾁTFTｶﾗｰ(800*600)､
Windows3.1</v>
          </cell>
          <cell r="F44">
            <v>548000</v>
          </cell>
          <cell r="G44">
            <v>312000</v>
          </cell>
          <cell r="H44">
            <v>32900</v>
          </cell>
          <cell r="I44">
            <v>28000</v>
          </cell>
          <cell r="J44">
            <v>11500</v>
          </cell>
          <cell r="K44">
            <v>21900</v>
          </cell>
          <cell r="L44">
            <v>18600</v>
          </cell>
          <cell r="M44">
            <v>11500</v>
          </cell>
          <cell r="N44">
            <v>9611</v>
          </cell>
          <cell r="O44" t="str">
            <v>AC</v>
          </cell>
          <cell r="P44" t="str">
            <v>在庫終了次第、
販売終了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548000</v>
          </cell>
          <cell r="AE44">
            <v>0</v>
          </cell>
          <cell r="AF44">
            <v>0</v>
          </cell>
          <cell r="AG44">
            <v>312000</v>
          </cell>
          <cell r="AH44">
            <v>0</v>
          </cell>
          <cell r="AI44">
            <v>32900</v>
          </cell>
          <cell r="AJ44">
            <v>0</v>
          </cell>
          <cell r="AK44">
            <v>28000</v>
          </cell>
          <cell r="AL44">
            <v>0</v>
          </cell>
          <cell r="AM44">
            <v>11500</v>
          </cell>
          <cell r="AN44">
            <v>0</v>
          </cell>
          <cell r="AO44">
            <v>21900</v>
          </cell>
          <cell r="AP44">
            <v>0</v>
          </cell>
          <cell r="AQ44">
            <v>18600</v>
          </cell>
          <cell r="AR44">
            <v>0</v>
          </cell>
          <cell r="AS44">
            <v>11500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9611</v>
          </cell>
          <cell r="BC44" t="str">
            <v>AC</v>
          </cell>
          <cell r="BD44" t="str">
            <v>在庫終了次第、
販売終了</v>
          </cell>
        </row>
        <row r="45">
          <cell r="B45" t="str">
            <v>ACN-64-D3C0</v>
          </cell>
          <cell r="C45" t="str">
            <v>M3464-D3C0</v>
          </cell>
          <cell r="D45" t="str">
            <v>apricotNOTE GX
ﾓﾃﾞﾙ 5133-14DX</v>
          </cell>
          <cell r="E45" t="str">
            <v>Pentium-133､ﾒﾓﾘ:16MB､HDD:1.44GB､11.3ｲﾝﾁDSTNｶﾗｰ(800*600)､
Windows95</v>
          </cell>
          <cell r="F45">
            <v>318000</v>
          </cell>
          <cell r="G45">
            <v>190000</v>
          </cell>
          <cell r="H45">
            <v>19100</v>
          </cell>
          <cell r="I45">
            <v>16200</v>
          </cell>
          <cell r="J45">
            <v>6700</v>
          </cell>
          <cell r="K45">
            <v>12700</v>
          </cell>
          <cell r="L45">
            <v>10800</v>
          </cell>
          <cell r="M45">
            <v>6700</v>
          </cell>
          <cell r="N45">
            <v>9703</v>
          </cell>
          <cell r="O45" t="str">
            <v>AC</v>
          </cell>
          <cell r="P45" t="str">
            <v>在庫終了次第、
販売終了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318000</v>
          </cell>
          <cell r="AE45">
            <v>0</v>
          </cell>
          <cell r="AF45">
            <v>0</v>
          </cell>
          <cell r="AG45">
            <v>190000</v>
          </cell>
          <cell r="AH45">
            <v>0</v>
          </cell>
          <cell r="AI45">
            <v>19100</v>
          </cell>
          <cell r="AJ45">
            <v>0</v>
          </cell>
          <cell r="AK45">
            <v>16200</v>
          </cell>
          <cell r="AL45">
            <v>0</v>
          </cell>
          <cell r="AM45">
            <v>6700</v>
          </cell>
          <cell r="AN45">
            <v>0</v>
          </cell>
          <cell r="AO45">
            <v>12700</v>
          </cell>
          <cell r="AP45">
            <v>0</v>
          </cell>
          <cell r="AQ45">
            <v>10800</v>
          </cell>
          <cell r="AR45">
            <v>0</v>
          </cell>
          <cell r="AS45">
            <v>6700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9703</v>
          </cell>
          <cell r="BC45" t="str">
            <v>AC</v>
          </cell>
          <cell r="BD45" t="str">
            <v>在庫終了次第、
販売終了</v>
          </cell>
        </row>
        <row r="46">
          <cell r="B46" t="str">
            <v>ACN-64-D3W0</v>
          </cell>
          <cell r="C46" t="str">
            <v>M3464-D3W0</v>
          </cell>
          <cell r="D46" t="str">
            <v>apricotNOTE GX
ﾓﾃﾞﾙ 5133-14DW</v>
          </cell>
          <cell r="E46" t="str">
            <v>Pentium-133､ﾒﾓﾘ:16MB､HDD:1.44GB､11.3ｲﾝﾁDSTNｶﾗｰ(800*600)､
Windows3.1</v>
          </cell>
          <cell r="F46">
            <v>318000</v>
          </cell>
          <cell r="G46">
            <v>194000</v>
          </cell>
          <cell r="H46">
            <v>19100</v>
          </cell>
          <cell r="I46">
            <v>16200</v>
          </cell>
          <cell r="J46">
            <v>6700</v>
          </cell>
          <cell r="K46">
            <v>12700</v>
          </cell>
          <cell r="L46">
            <v>10800</v>
          </cell>
          <cell r="M46">
            <v>6700</v>
          </cell>
          <cell r="N46">
            <v>9703</v>
          </cell>
          <cell r="O46" t="str">
            <v>AC</v>
          </cell>
          <cell r="P46" t="str">
            <v>9707販売終了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318000</v>
          </cell>
          <cell r="AE46">
            <v>0</v>
          </cell>
          <cell r="AF46">
            <v>0</v>
          </cell>
          <cell r="AG46">
            <v>194000</v>
          </cell>
          <cell r="AH46">
            <v>0</v>
          </cell>
          <cell r="AI46">
            <v>19100</v>
          </cell>
          <cell r="AJ46">
            <v>0</v>
          </cell>
          <cell r="AK46">
            <v>16200</v>
          </cell>
          <cell r="AL46">
            <v>0</v>
          </cell>
          <cell r="AM46">
            <v>6700</v>
          </cell>
          <cell r="AN46">
            <v>0</v>
          </cell>
          <cell r="AO46">
            <v>12700</v>
          </cell>
          <cell r="AP46">
            <v>0</v>
          </cell>
          <cell r="AQ46">
            <v>10800</v>
          </cell>
          <cell r="AR46">
            <v>0</v>
          </cell>
          <cell r="AS46">
            <v>6700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9703</v>
          </cell>
          <cell r="BC46" t="str">
            <v>AC</v>
          </cell>
          <cell r="BD46" t="str">
            <v>9707販売終了</v>
          </cell>
        </row>
        <row r="47">
          <cell r="B47" t="str">
            <v>ACN-64-D2C0</v>
          </cell>
          <cell r="C47" t="str">
            <v>M3464-D2C0</v>
          </cell>
          <cell r="D47" t="str">
            <v>apricotNOTE GX
ﾓﾃﾞﾙ 5133-14X</v>
          </cell>
          <cell r="E47" t="str">
            <v>Pentium-133､ﾒﾓﾘ:16MB､HDD:1.44GB､11.3ｲﾝﾁTFTｶﾗｰ(800*600)､
Windows95</v>
          </cell>
          <cell r="F47">
            <v>378000</v>
          </cell>
          <cell r="G47">
            <v>231000</v>
          </cell>
          <cell r="H47">
            <v>22700</v>
          </cell>
          <cell r="I47">
            <v>19300</v>
          </cell>
          <cell r="J47">
            <v>7900</v>
          </cell>
          <cell r="K47">
            <v>15100</v>
          </cell>
          <cell r="L47">
            <v>12800</v>
          </cell>
          <cell r="M47">
            <v>7900</v>
          </cell>
          <cell r="N47">
            <v>9611</v>
          </cell>
          <cell r="O47" t="str">
            <v>AC</v>
          </cell>
          <cell r="P47" t="str">
            <v>9707販売終了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378000</v>
          </cell>
          <cell r="AE47">
            <v>0</v>
          </cell>
          <cell r="AF47">
            <v>0</v>
          </cell>
          <cell r="AG47">
            <v>231000</v>
          </cell>
          <cell r="AH47">
            <v>0</v>
          </cell>
          <cell r="AI47">
            <v>22700</v>
          </cell>
          <cell r="AJ47">
            <v>0</v>
          </cell>
          <cell r="AK47">
            <v>19300</v>
          </cell>
          <cell r="AL47">
            <v>0</v>
          </cell>
          <cell r="AM47">
            <v>7900</v>
          </cell>
          <cell r="AN47">
            <v>0</v>
          </cell>
          <cell r="AO47">
            <v>15100</v>
          </cell>
          <cell r="AP47">
            <v>0</v>
          </cell>
          <cell r="AQ47">
            <v>12800</v>
          </cell>
          <cell r="AR47">
            <v>0</v>
          </cell>
          <cell r="AS47">
            <v>7900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9611</v>
          </cell>
          <cell r="BC47" t="str">
            <v>AC</v>
          </cell>
          <cell r="BD47" t="str">
            <v>9707販売終了</v>
          </cell>
        </row>
        <row r="48">
          <cell r="B48" t="str">
            <v>ACN-64-D2W0</v>
          </cell>
          <cell r="C48" t="str">
            <v>M3464-D2W0</v>
          </cell>
          <cell r="D48" t="str">
            <v>apricotNOTE GX
ﾓﾃﾞﾙ 5133-14W</v>
          </cell>
          <cell r="E48" t="str">
            <v>Pentium-133､ﾒﾓﾘ:16MB､HDD:1.44GB､11.3ｲﾝﾁTFTｶﾗｰ(800*600)､
Windows3.1</v>
          </cell>
          <cell r="F48">
            <v>378000</v>
          </cell>
          <cell r="G48">
            <v>235000</v>
          </cell>
          <cell r="H48">
            <v>22700</v>
          </cell>
          <cell r="I48">
            <v>19300</v>
          </cell>
          <cell r="J48">
            <v>7900</v>
          </cell>
          <cell r="K48">
            <v>15100</v>
          </cell>
          <cell r="L48">
            <v>12800</v>
          </cell>
          <cell r="M48">
            <v>7900</v>
          </cell>
          <cell r="N48">
            <v>9611</v>
          </cell>
          <cell r="O48" t="str">
            <v>AC</v>
          </cell>
          <cell r="P48" t="str">
            <v>9707販売終了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378000</v>
          </cell>
          <cell r="AE48">
            <v>0</v>
          </cell>
          <cell r="AF48">
            <v>0</v>
          </cell>
          <cell r="AG48">
            <v>235000</v>
          </cell>
          <cell r="AH48">
            <v>0</v>
          </cell>
          <cell r="AI48">
            <v>22700</v>
          </cell>
          <cell r="AJ48">
            <v>0</v>
          </cell>
          <cell r="AK48">
            <v>19300</v>
          </cell>
          <cell r="AL48">
            <v>0</v>
          </cell>
          <cell r="AM48">
            <v>7900</v>
          </cell>
          <cell r="AN48">
            <v>0</v>
          </cell>
          <cell r="AO48">
            <v>15100</v>
          </cell>
          <cell r="AP48">
            <v>0</v>
          </cell>
          <cell r="AQ48">
            <v>12800</v>
          </cell>
          <cell r="AR48">
            <v>0</v>
          </cell>
          <cell r="AS48">
            <v>7900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9611</v>
          </cell>
          <cell r="BC48" t="str">
            <v>AC</v>
          </cell>
          <cell r="BD48" t="str">
            <v>9707販売終了</v>
          </cell>
        </row>
        <row r="49">
          <cell r="B49" t="str">
            <v>ACN-64-D1C0</v>
          </cell>
          <cell r="C49" t="str">
            <v>M3464-D1C0</v>
          </cell>
          <cell r="D49" t="str">
            <v>apricotNOTE GX
ﾓﾃﾞﾙ 5120-14X</v>
          </cell>
          <cell r="E49" t="str">
            <v>Pentium-120､ﾒﾓﾘ:16MB､HDD:1.08GB､11.3ｲﾝﾁDSTNｶﾗｰ(800*600)､
Windows95</v>
          </cell>
          <cell r="F49">
            <v>328000</v>
          </cell>
          <cell r="G49">
            <v>190000</v>
          </cell>
          <cell r="H49">
            <v>19700</v>
          </cell>
          <cell r="I49">
            <v>16700</v>
          </cell>
          <cell r="J49">
            <v>6900</v>
          </cell>
          <cell r="K49">
            <v>13100</v>
          </cell>
          <cell r="L49">
            <v>11100</v>
          </cell>
          <cell r="M49">
            <v>6900</v>
          </cell>
          <cell r="N49">
            <v>9611</v>
          </cell>
          <cell r="O49" t="str">
            <v>AC</v>
          </cell>
          <cell r="P49" t="str">
            <v>9703販売終了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328000</v>
          </cell>
          <cell r="AE49">
            <v>0</v>
          </cell>
          <cell r="AF49">
            <v>0</v>
          </cell>
          <cell r="AG49">
            <v>190000</v>
          </cell>
          <cell r="AH49">
            <v>0</v>
          </cell>
          <cell r="AI49">
            <v>19700</v>
          </cell>
          <cell r="AJ49">
            <v>0</v>
          </cell>
          <cell r="AK49">
            <v>16700</v>
          </cell>
          <cell r="AL49">
            <v>0</v>
          </cell>
          <cell r="AM49">
            <v>6900</v>
          </cell>
          <cell r="AN49">
            <v>0</v>
          </cell>
          <cell r="AO49">
            <v>13100</v>
          </cell>
          <cell r="AP49">
            <v>0</v>
          </cell>
          <cell r="AQ49">
            <v>11100</v>
          </cell>
          <cell r="AR49">
            <v>0</v>
          </cell>
          <cell r="AS49">
            <v>6900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9611</v>
          </cell>
          <cell r="BC49" t="str">
            <v>AC</v>
          </cell>
          <cell r="BD49" t="str">
            <v>9703販売終了</v>
          </cell>
        </row>
        <row r="50">
          <cell r="B50" t="str">
            <v>ACN-64-D1W0</v>
          </cell>
          <cell r="C50" t="str">
            <v>M3464-D1W0</v>
          </cell>
          <cell r="D50" t="str">
            <v>apricotNOTE GX
ﾓﾃﾞﾙ 5120-14W</v>
          </cell>
          <cell r="E50" t="str">
            <v>Pentium-120､ﾒﾓﾘ:16MB､HDD:1.08GB､11.3ｲﾝﾁDSTNｶﾗｰ(800*600)､
Windows3.1</v>
          </cell>
          <cell r="F50">
            <v>328000</v>
          </cell>
          <cell r="G50">
            <v>190000</v>
          </cell>
          <cell r="H50">
            <v>19700</v>
          </cell>
          <cell r="I50">
            <v>16700</v>
          </cell>
          <cell r="J50">
            <v>6900</v>
          </cell>
          <cell r="K50">
            <v>13100</v>
          </cell>
          <cell r="L50">
            <v>11100</v>
          </cell>
          <cell r="M50">
            <v>6900</v>
          </cell>
          <cell r="N50">
            <v>9611</v>
          </cell>
          <cell r="O50" t="str">
            <v>AC</v>
          </cell>
          <cell r="P50" t="str">
            <v>9703販売終了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328000</v>
          </cell>
          <cell r="AE50">
            <v>0</v>
          </cell>
          <cell r="AF50">
            <v>0</v>
          </cell>
          <cell r="AG50">
            <v>190000</v>
          </cell>
          <cell r="AH50">
            <v>0</v>
          </cell>
          <cell r="AI50">
            <v>19700</v>
          </cell>
          <cell r="AJ50">
            <v>0</v>
          </cell>
          <cell r="AK50">
            <v>16700</v>
          </cell>
          <cell r="AL50">
            <v>0</v>
          </cell>
          <cell r="AM50">
            <v>6900</v>
          </cell>
          <cell r="AN50">
            <v>0</v>
          </cell>
          <cell r="AO50">
            <v>13100</v>
          </cell>
          <cell r="AP50">
            <v>0</v>
          </cell>
          <cell r="AQ50">
            <v>11100</v>
          </cell>
          <cell r="AR50">
            <v>0</v>
          </cell>
          <cell r="AS50">
            <v>6900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9611</v>
          </cell>
          <cell r="BC50" t="str">
            <v>AC</v>
          </cell>
          <cell r="BD50" t="str">
            <v>9703販売終了</v>
          </cell>
        </row>
        <row r="51">
          <cell r="B51" t="str">
            <v>増設メモリ</v>
          </cell>
        </row>
        <row r="52">
          <cell r="B52" t="str">
            <v>AC-32MB-K7</v>
          </cell>
          <cell r="C52" t="str">
            <v>B4049-5</v>
          </cell>
          <cell r="D52" t="str">
            <v>32MB増設ﾒﾓﾘｷｯﾄ</v>
          </cell>
          <cell r="E52" t="str">
            <v>FT1200､LS550(M3557-Bﾓﾃﾞﾙ)用｡32MB(DIMM)×1個｡</v>
          </cell>
          <cell r="F52">
            <v>160000</v>
          </cell>
          <cell r="G52">
            <v>80000</v>
          </cell>
          <cell r="H52">
            <v>9600</v>
          </cell>
          <cell r="I52">
            <v>8200</v>
          </cell>
          <cell r="J52">
            <v>3400</v>
          </cell>
          <cell r="K52">
            <v>6400</v>
          </cell>
          <cell r="L52">
            <v>5400</v>
          </cell>
          <cell r="M52">
            <v>3400</v>
          </cell>
          <cell r="N52">
            <v>9612</v>
          </cell>
          <cell r="O52" t="str">
            <v>AC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160000</v>
          </cell>
          <cell r="AE52">
            <v>0</v>
          </cell>
          <cell r="AF52">
            <v>0</v>
          </cell>
          <cell r="AG52">
            <v>80000</v>
          </cell>
          <cell r="AH52">
            <v>0</v>
          </cell>
          <cell r="AI52">
            <v>9600</v>
          </cell>
          <cell r="AJ52">
            <v>0</v>
          </cell>
          <cell r="AK52">
            <v>8200</v>
          </cell>
          <cell r="AL52">
            <v>0</v>
          </cell>
          <cell r="AM52">
            <v>3400</v>
          </cell>
          <cell r="AN52">
            <v>0</v>
          </cell>
          <cell r="AO52">
            <v>6400</v>
          </cell>
          <cell r="AP52">
            <v>0</v>
          </cell>
          <cell r="AQ52">
            <v>5400</v>
          </cell>
          <cell r="AR52">
            <v>0</v>
          </cell>
          <cell r="AS52">
            <v>3400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9612</v>
          </cell>
          <cell r="BC52" t="str">
            <v>AC</v>
          </cell>
        </row>
        <row r="53">
          <cell r="B53" t="str">
            <v>AC-64MB-K7</v>
          </cell>
          <cell r="C53" t="str">
            <v>B4049-6</v>
          </cell>
          <cell r="D53" t="str">
            <v>64MB増設ﾒﾓﾘｷｯﾄ</v>
          </cell>
          <cell r="E53" t="str">
            <v>FT1200､LS550(M3557-Bﾓﾃﾞﾙ)用｡64MB(DIMM)×1個｡</v>
          </cell>
          <cell r="F53">
            <v>320000</v>
          </cell>
          <cell r="G53">
            <v>160000</v>
          </cell>
          <cell r="H53">
            <v>19200</v>
          </cell>
          <cell r="I53">
            <v>16300</v>
          </cell>
          <cell r="J53">
            <v>6700</v>
          </cell>
          <cell r="K53">
            <v>12800</v>
          </cell>
          <cell r="L53">
            <v>10900</v>
          </cell>
          <cell r="M53">
            <v>6700</v>
          </cell>
          <cell r="N53">
            <v>9612</v>
          </cell>
          <cell r="O53" t="str">
            <v>AC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320000</v>
          </cell>
          <cell r="AE53">
            <v>0</v>
          </cell>
          <cell r="AF53">
            <v>0</v>
          </cell>
          <cell r="AG53">
            <v>160000</v>
          </cell>
          <cell r="AH53">
            <v>0</v>
          </cell>
          <cell r="AI53">
            <v>19200</v>
          </cell>
          <cell r="AJ53">
            <v>0</v>
          </cell>
          <cell r="AK53">
            <v>16300</v>
          </cell>
          <cell r="AL53">
            <v>0</v>
          </cell>
          <cell r="AM53">
            <v>6700</v>
          </cell>
          <cell r="AN53">
            <v>0</v>
          </cell>
          <cell r="AO53">
            <v>12800</v>
          </cell>
          <cell r="AP53">
            <v>0</v>
          </cell>
          <cell r="AQ53">
            <v>10900</v>
          </cell>
          <cell r="AR53">
            <v>0</v>
          </cell>
          <cell r="AS53">
            <v>6700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9612</v>
          </cell>
          <cell r="BC53" t="str">
            <v>AC</v>
          </cell>
        </row>
        <row r="54">
          <cell r="B54" t="str">
            <v>AC-32MB-K6</v>
          </cell>
          <cell r="C54" t="str">
            <v>B4049-2</v>
          </cell>
          <cell r="D54" t="str">
            <v>32MB増設ﾒﾓﾘｷｯﾄ</v>
          </cell>
          <cell r="E54" t="str">
            <v>LS550(M3557-Aﾓﾃﾞﾙ)用｡32MB(DIMM)×1個｡</v>
          </cell>
          <cell r="F54">
            <v>240000</v>
          </cell>
          <cell r="G54">
            <v>104000</v>
          </cell>
          <cell r="H54">
            <v>14400</v>
          </cell>
          <cell r="I54">
            <v>12200</v>
          </cell>
          <cell r="J54">
            <v>5000</v>
          </cell>
          <cell r="K54">
            <v>9600</v>
          </cell>
          <cell r="L54">
            <v>8200</v>
          </cell>
          <cell r="M54">
            <v>5000</v>
          </cell>
          <cell r="N54">
            <v>9606</v>
          </cell>
          <cell r="O54" t="str">
            <v>AC</v>
          </cell>
          <cell r="P54" t="str">
            <v>9701販売終了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240000</v>
          </cell>
          <cell r="AE54">
            <v>0</v>
          </cell>
          <cell r="AF54">
            <v>0</v>
          </cell>
          <cell r="AG54">
            <v>104000</v>
          </cell>
          <cell r="AH54">
            <v>0</v>
          </cell>
          <cell r="AI54">
            <v>14400</v>
          </cell>
          <cell r="AJ54">
            <v>0</v>
          </cell>
          <cell r="AK54">
            <v>12200</v>
          </cell>
          <cell r="AL54">
            <v>0</v>
          </cell>
          <cell r="AM54">
            <v>5000</v>
          </cell>
          <cell r="AN54">
            <v>0</v>
          </cell>
          <cell r="AO54">
            <v>9600</v>
          </cell>
          <cell r="AP54">
            <v>0</v>
          </cell>
          <cell r="AQ54">
            <v>8200</v>
          </cell>
          <cell r="AR54">
            <v>0</v>
          </cell>
          <cell r="AS54">
            <v>5000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9606</v>
          </cell>
          <cell r="BC54" t="str">
            <v>AC</v>
          </cell>
          <cell r="BD54" t="str">
            <v>9701販売終了</v>
          </cell>
        </row>
        <row r="55">
          <cell r="B55" t="str">
            <v>AC-64MB-K6</v>
          </cell>
          <cell r="C55" t="str">
            <v>B4049-3</v>
          </cell>
          <cell r="D55" t="str">
            <v>64MB増設ﾒﾓﾘｷｯﾄ</v>
          </cell>
          <cell r="E55" t="str">
            <v>FT2400用｡64MB(DIMM)×1個｡</v>
          </cell>
          <cell r="F55">
            <v>320000</v>
          </cell>
          <cell r="G55">
            <v>160000</v>
          </cell>
          <cell r="H55">
            <v>20800</v>
          </cell>
          <cell r="I55">
            <v>17700</v>
          </cell>
          <cell r="J55">
            <v>7300</v>
          </cell>
          <cell r="K55">
            <v>12800</v>
          </cell>
          <cell r="L55">
            <v>10900</v>
          </cell>
          <cell r="M55">
            <v>7300</v>
          </cell>
          <cell r="N55">
            <v>9706</v>
          </cell>
          <cell r="O55" t="str">
            <v>AC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320000</v>
          </cell>
          <cell r="AE55">
            <v>0</v>
          </cell>
          <cell r="AF55">
            <v>0</v>
          </cell>
          <cell r="AG55">
            <v>160000</v>
          </cell>
          <cell r="AH55">
            <v>0</v>
          </cell>
          <cell r="AI55">
            <v>20800</v>
          </cell>
          <cell r="AJ55">
            <v>0</v>
          </cell>
          <cell r="AK55">
            <v>17700</v>
          </cell>
          <cell r="AL55">
            <v>0</v>
          </cell>
          <cell r="AM55">
            <v>7300</v>
          </cell>
          <cell r="AN55">
            <v>0</v>
          </cell>
          <cell r="AO55">
            <v>12800</v>
          </cell>
          <cell r="AP55">
            <v>0</v>
          </cell>
          <cell r="AQ55">
            <v>10900</v>
          </cell>
          <cell r="AR55">
            <v>0</v>
          </cell>
          <cell r="AS55">
            <v>7300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9706</v>
          </cell>
          <cell r="BC55" t="str">
            <v>AC</v>
          </cell>
        </row>
        <row r="56">
          <cell r="B56" t="str">
            <v>AC-8MB-K5A</v>
          </cell>
          <cell r="C56" t="str">
            <v>B4029-1A</v>
          </cell>
          <cell r="D56" t="str">
            <v>EDO増設ﾒﾓﾘｷｯﾄ 8MB</v>
          </cell>
          <cell r="E56" t="str">
            <v>LS660､LS550(M3551､M3553､M3554)用｡4MB(SIMM)×2個｡</v>
          </cell>
          <cell r="F56">
            <v>16000</v>
          </cell>
          <cell r="G56">
            <v>8000</v>
          </cell>
          <cell r="H56">
            <v>2400</v>
          </cell>
          <cell r="I56">
            <v>2000</v>
          </cell>
          <cell r="J56">
            <v>800</v>
          </cell>
          <cell r="K56">
            <v>1600</v>
          </cell>
          <cell r="L56">
            <v>1400</v>
          </cell>
          <cell r="M56">
            <v>800</v>
          </cell>
          <cell r="N56">
            <v>9609</v>
          </cell>
          <cell r="O56" t="str">
            <v>AC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16000</v>
          </cell>
          <cell r="AE56">
            <v>0</v>
          </cell>
          <cell r="AF56">
            <v>0</v>
          </cell>
          <cell r="AG56">
            <v>8000</v>
          </cell>
          <cell r="AH56">
            <v>0</v>
          </cell>
          <cell r="AI56">
            <v>2400</v>
          </cell>
          <cell r="AJ56">
            <v>0</v>
          </cell>
          <cell r="AK56">
            <v>2000</v>
          </cell>
          <cell r="AL56">
            <v>0</v>
          </cell>
          <cell r="AM56">
            <v>800</v>
          </cell>
          <cell r="AN56">
            <v>0</v>
          </cell>
          <cell r="AO56">
            <v>1600</v>
          </cell>
          <cell r="AP56">
            <v>0</v>
          </cell>
          <cell r="AQ56">
            <v>1400</v>
          </cell>
          <cell r="AR56">
            <v>0</v>
          </cell>
          <cell r="AS56">
            <v>800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9609</v>
          </cell>
          <cell r="BC56" t="str">
            <v>AC</v>
          </cell>
        </row>
        <row r="57">
          <cell r="B57" t="str">
            <v>AC-16MB-K5A</v>
          </cell>
          <cell r="C57" t="str">
            <v>B4029-2A</v>
          </cell>
          <cell r="D57" t="str">
            <v>EDO増設ﾒﾓﾘｷｯﾄ 16MB</v>
          </cell>
          <cell r="E57" t="str">
            <v>LS660､LS550(M3551､M3553､M3554)用｡8MB(SIMM)×2個｡</v>
          </cell>
          <cell r="F57">
            <v>32000</v>
          </cell>
          <cell r="G57">
            <v>16000</v>
          </cell>
          <cell r="H57">
            <v>4800</v>
          </cell>
          <cell r="I57">
            <v>4100</v>
          </cell>
          <cell r="J57">
            <v>1700</v>
          </cell>
          <cell r="K57">
            <v>3200</v>
          </cell>
          <cell r="L57">
            <v>2700</v>
          </cell>
          <cell r="M57">
            <v>1700</v>
          </cell>
          <cell r="N57">
            <v>9609</v>
          </cell>
          <cell r="O57" t="str">
            <v>AC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32000</v>
          </cell>
          <cell r="AE57">
            <v>0</v>
          </cell>
          <cell r="AF57">
            <v>0</v>
          </cell>
          <cell r="AG57">
            <v>16000</v>
          </cell>
          <cell r="AH57">
            <v>0</v>
          </cell>
          <cell r="AI57">
            <v>4800</v>
          </cell>
          <cell r="AJ57">
            <v>0</v>
          </cell>
          <cell r="AK57">
            <v>4100</v>
          </cell>
          <cell r="AL57">
            <v>0</v>
          </cell>
          <cell r="AM57">
            <v>1700</v>
          </cell>
          <cell r="AN57">
            <v>0</v>
          </cell>
          <cell r="AO57">
            <v>3200</v>
          </cell>
          <cell r="AP57">
            <v>0</v>
          </cell>
          <cell r="AQ57">
            <v>2700</v>
          </cell>
          <cell r="AR57">
            <v>0</v>
          </cell>
          <cell r="AS57">
            <v>1700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9609</v>
          </cell>
          <cell r="BC57" t="str">
            <v>AC</v>
          </cell>
        </row>
        <row r="58">
          <cell r="B58" t="str">
            <v>AC-32MB-K5A</v>
          </cell>
          <cell r="C58" t="str">
            <v>B4029-3A</v>
          </cell>
          <cell r="D58" t="str">
            <v>EDO増設ﾒﾓﾘｷｯﾄ 32MB</v>
          </cell>
          <cell r="E58" t="str">
            <v>LS660､LS550(M3551､M3553､M3554)用｡16MB(SIMM)×2個｡</v>
          </cell>
          <cell r="F58">
            <v>64000</v>
          </cell>
          <cell r="G58">
            <v>32000</v>
          </cell>
          <cell r="H58">
            <v>9600</v>
          </cell>
          <cell r="I58">
            <v>8200</v>
          </cell>
          <cell r="J58">
            <v>3400</v>
          </cell>
          <cell r="K58">
            <v>6400</v>
          </cell>
          <cell r="L58">
            <v>5400</v>
          </cell>
          <cell r="M58">
            <v>3400</v>
          </cell>
          <cell r="N58">
            <v>9609</v>
          </cell>
          <cell r="O58" t="str">
            <v>AC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64000</v>
          </cell>
          <cell r="AE58">
            <v>0</v>
          </cell>
          <cell r="AF58">
            <v>0</v>
          </cell>
          <cell r="AG58">
            <v>32000</v>
          </cell>
          <cell r="AH58">
            <v>0</v>
          </cell>
          <cell r="AI58">
            <v>9600</v>
          </cell>
          <cell r="AJ58">
            <v>0</v>
          </cell>
          <cell r="AK58">
            <v>8200</v>
          </cell>
          <cell r="AL58">
            <v>0</v>
          </cell>
          <cell r="AM58">
            <v>3400</v>
          </cell>
          <cell r="AN58">
            <v>0</v>
          </cell>
          <cell r="AO58">
            <v>6400</v>
          </cell>
          <cell r="AP58">
            <v>0</v>
          </cell>
          <cell r="AQ58">
            <v>5400</v>
          </cell>
          <cell r="AR58">
            <v>0</v>
          </cell>
          <cell r="AS58">
            <v>3400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9609</v>
          </cell>
          <cell r="BC58" t="str">
            <v>AC</v>
          </cell>
        </row>
        <row r="59">
          <cell r="B59" t="str">
            <v>AC-64MB-K5A</v>
          </cell>
          <cell r="C59" t="str">
            <v>B4029-4A</v>
          </cell>
          <cell r="D59" t="str">
            <v>EDO増設ﾒﾓﾘｷｯﾄ 64MB</v>
          </cell>
          <cell r="E59" t="str">
            <v>LS660､LS550(M3551､M3553､M3554)用｡32MB(SIMM)×2個｡</v>
          </cell>
          <cell r="F59">
            <v>128000</v>
          </cell>
          <cell r="G59">
            <v>64000</v>
          </cell>
          <cell r="H59">
            <v>19200</v>
          </cell>
          <cell r="I59">
            <v>16300</v>
          </cell>
          <cell r="J59">
            <v>6700</v>
          </cell>
          <cell r="K59">
            <v>12800</v>
          </cell>
          <cell r="L59">
            <v>10900</v>
          </cell>
          <cell r="M59">
            <v>6700</v>
          </cell>
          <cell r="N59">
            <v>9609</v>
          </cell>
          <cell r="O59" t="str">
            <v>AC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128000</v>
          </cell>
          <cell r="AE59">
            <v>0</v>
          </cell>
          <cell r="AF59">
            <v>0</v>
          </cell>
          <cell r="AG59">
            <v>64000</v>
          </cell>
          <cell r="AH59">
            <v>0</v>
          </cell>
          <cell r="AI59">
            <v>19200</v>
          </cell>
          <cell r="AJ59">
            <v>0</v>
          </cell>
          <cell r="AK59">
            <v>16300</v>
          </cell>
          <cell r="AL59">
            <v>0</v>
          </cell>
          <cell r="AM59">
            <v>6700</v>
          </cell>
          <cell r="AN59">
            <v>0</v>
          </cell>
          <cell r="AO59">
            <v>12800</v>
          </cell>
          <cell r="AP59">
            <v>0</v>
          </cell>
          <cell r="AQ59">
            <v>10900</v>
          </cell>
          <cell r="AR59">
            <v>0</v>
          </cell>
          <cell r="AS59">
            <v>6700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9609</v>
          </cell>
          <cell r="BC59" t="str">
            <v>AC</v>
          </cell>
        </row>
        <row r="60">
          <cell r="B60" t="str">
            <v>AC-4MB-K3</v>
          </cell>
          <cell r="C60" t="str">
            <v>B4019-1</v>
          </cell>
          <cell r="D60" t="str">
            <v>4MB増設ﾒﾓﾘｷｯﾄ</v>
          </cell>
          <cell r="E60" t="str">
            <v>LS550(M3551-A/B/Cﾓﾃﾞﾙ､M3553-Aﾓﾃﾞﾙ､M3554-Aﾓﾃﾞﾙ)､XEN-PC､
XEN-LSⅡ用｡4MB(SIMM)×1個｡但し､CPUがPentiumの場合は同じ容量
のﾒﾓﾘを2個ずつ増設する必要あり｡</v>
          </cell>
          <cell r="F60" t="str">
            <v>OPEN価格</v>
          </cell>
          <cell r="G60">
            <v>5000</v>
          </cell>
          <cell r="H60">
            <v>2700</v>
          </cell>
          <cell r="I60">
            <v>2300</v>
          </cell>
          <cell r="J60">
            <v>900</v>
          </cell>
          <cell r="K60">
            <v>1800</v>
          </cell>
          <cell r="L60">
            <v>1500</v>
          </cell>
          <cell r="M60">
            <v>900</v>
          </cell>
          <cell r="N60">
            <v>9403</v>
          </cell>
          <cell r="O60" t="str">
            <v>AC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 t="str">
            <v>OPEN価格</v>
          </cell>
          <cell r="AE60">
            <v>0</v>
          </cell>
          <cell r="AF60">
            <v>0</v>
          </cell>
          <cell r="AG60">
            <v>5000</v>
          </cell>
          <cell r="AH60">
            <v>0</v>
          </cell>
          <cell r="AI60">
            <v>2700</v>
          </cell>
          <cell r="AJ60">
            <v>0</v>
          </cell>
          <cell r="AK60">
            <v>2300</v>
          </cell>
          <cell r="AL60">
            <v>0</v>
          </cell>
          <cell r="AM60">
            <v>900</v>
          </cell>
          <cell r="AN60">
            <v>0</v>
          </cell>
          <cell r="AO60">
            <v>1800</v>
          </cell>
          <cell r="AP60">
            <v>0</v>
          </cell>
          <cell r="AQ60">
            <v>1500</v>
          </cell>
          <cell r="AR60">
            <v>0</v>
          </cell>
          <cell r="AS60">
            <v>900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9403</v>
          </cell>
          <cell r="BC60" t="str">
            <v>AC</v>
          </cell>
        </row>
        <row r="61">
          <cell r="B61" t="str">
            <v>AC-8MB-K3</v>
          </cell>
          <cell r="C61" t="str">
            <v>B4019-2</v>
          </cell>
          <cell r="D61" t="str">
            <v>8MB増設ﾒﾓﾘｷｯﾄ</v>
          </cell>
          <cell r="E61" t="str">
            <v>FT//ex(M3517､M3518､M3519､M3520､M3521)､
LS550(M3551-A/B/Cﾓﾃﾞﾙ､M3553-Aﾓﾃﾞﾙ､M3554-Aﾓﾃﾞﾙ)､XEN-PC､
XEN-LSⅡ用｡4MB(SIMM)×1個｡但し､CPUがPentiumの場合は同じ容量
のﾒﾓﾘを2個ずつ増設する必要あり｡</v>
          </cell>
          <cell r="F61">
            <v>60000</v>
          </cell>
          <cell r="G61">
            <v>16000</v>
          </cell>
          <cell r="H61">
            <v>4800</v>
          </cell>
          <cell r="I61">
            <v>4100</v>
          </cell>
          <cell r="J61">
            <v>1700</v>
          </cell>
          <cell r="K61">
            <v>3200</v>
          </cell>
          <cell r="L61">
            <v>2700</v>
          </cell>
          <cell r="M61">
            <v>1700</v>
          </cell>
          <cell r="N61">
            <v>9403</v>
          </cell>
          <cell r="O61" t="str">
            <v>AC</v>
          </cell>
          <cell r="P61" t="str">
            <v>9609販売終了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60000</v>
          </cell>
          <cell r="AE61">
            <v>0</v>
          </cell>
          <cell r="AF61">
            <v>0</v>
          </cell>
          <cell r="AG61">
            <v>16000</v>
          </cell>
          <cell r="AH61">
            <v>0</v>
          </cell>
          <cell r="AI61">
            <v>4800</v>
          </cell>
          <cell r="AJ61">
            <v>0</v>
          </cell>
          <cell r="AK61">
            <v>4100</v>
          </cell>
          <cell r="AL61">
            <v>0</v>
          </cell>
          <cell r="AM61">
            <v>1700</v>
          </cell>
          <cell r="AN61">
            <v>0</v>
          </cell>
          <cell r="AO61">
            <v>3200</v>
          </cell>
          <cell r="AP61">
            <v>0</v>
          </cell>
          <cell r="AQ61">
            <v>2700</v>
          </cell>
          <cell r="AR61">
            <v>0</v>
          </cell>
          <cell r="AS61">
            <v>1700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9403</v>
          </cell>
          <cell r="BC61" t="str">
            <v>AC</v>
          </cell>
          <cell r="BD61" t="str">
            <v>9609販売終了</v>
          </cell>
        </row>
        <row r="62">
          <cell r="B62" t="str">
            <v>AC-8MB-K3H</v>
          </cell>
          <cell r="C62" t="str">
            <v>B4019-2H</v>
          </cell>
          <cell r="D62" t="str">
            <v>8MB増設ﾒﾓﾘｷｯﾄ</v>
          </cell>
          <cell r="E62" t="str">
            <v>FT//ex(M3517､M3518､M3519､M3520､M3521)､
LS550(M3551-A/B/Cﾓﾃﾞﾙ､M3553-Aﾓﾃﾞﾙ､M3554-Aﾓﾃﾞﾙ)､
XEN-PC(M3456-Cﾓﾃﾞﾙ､M3466-Bﾓﾃﾞﾙ､M3476-Aﾓﾃﾞﾙ)用｡但し､CPUが
Pentiumの場合は同じ容量のﾒﾓﾘを2個ずつ増設する必要あり｡</v>
          </cell>
          <cell r="F62">
            <v>60000</v>
          </cell>
          <cell r="G62">
            <v>16000</v>
          </cell>
          <cell r="H62">
            <v>4800</v>
          </cell>
          <cell r="I62">
            <v>4100</v>
          </cell>
          <cell r="J62">
            <v>1700</v>
          </cell>
          <cell r="K62">
            <v>3200</v>
          </cell>
          <cell r="L62">
            <v>2700</v>
          </cell>
          <cell r="M62">
            <v>1700</v>
          </cell>
          <cell r="N62">
            <v>9512</v>
          </cell>
          <cell r="O62" t="str">
            <v>AC</v>
          </cell>
          <cell r="P62" t="str">
            <v>9609販売終了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60000</v>
          </cell>
          <cell r="AE62">
            <v>0</v>
          </cell>
          <cell r="AF62">
            <v>0</v>
          </cell>
          <cell r="AG62">
            <v>16000</v>
          </cell>
          <cell r="AH62">
            <v>0</v>
          </cell>
          <cell r="AI62">
            <v>4800</v>
          </cell>
          <cell r="AJ62">
            <v>0</v>
          </cell>
          <cell r="AK62">
            <v>4100</v>
          </cell>
          <cell r="AL62">
            <v>0</v>
          </cell>
          <cell r="AM62">
            <v>1700</v>
          </cell>
          <cell r="AN62">
            <v>0</v>
          </cell>
          <cell r="AO62">
            <v>3200</v>
          </cell>
          <cell r="AP62">
            <v>0</v>
          </cell>
          <cell r="AQ62">
            <v>2700</v>
          </cell>
          <cell r="AR62">
            <v>0</v>
          </cell>
          <cell r="AS62">
            <v>1700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9512</v>
          </cell>
          <cell r="BC62" t="str">
            <v>AC</v>
          </cell>
          <cell r="BD62" t="str">
            <v>9609販売終了</v>
          </cell>
        </row>
        <row r="63">
          <cell r="B63" t="str">
            <v>AC-16MB-K3</v>
          </cell>
          <cell r="C63" t="str">
            <v>B4019-3</v>
          </cell>
          <cell r="D63" t="str">
            <v>16MB増設ﾒﾓﾘｷｯﾄ</v>
          </cell>
          <cell r="E63" t="str">
            <v>FT//ex(M3516､M3517､M3518､M3519､M3520､M3521)､FT2200､
LS550(M3551-A/B/Cﾓﾃﾞﾙ､M3553-Aﾓﾃﾞﾙ､M3554-Aﾓﾃﾞﾙ)､XEN-PC､
XEN-LSⅡ用｡16MB(SIMM)×1個｡但し､CPUがPentiumの場合は同じ容量
のﾒﾓﾘを2個ずつ増設する必要あり｡</v>
          </cell>
          <cell r="F63">
            <v>80000</v>
          </cell>
          <cell r="G63">
            <v>52000</v>
          </cell>
          <cell r="H63">
            <v>14400</v>
          </cell>
          <cell r="I63">
            <v>12200</v>
          </cell>
          <cell r="J63">
            <v>5000</v>
          </cell>
          <cell r="K63">
            <v>9600</v>
          </cell>
          <cell r="L63">
            <v>8200</v>
          </cell>
          <cell r="M63">
            <v>5000</v>
          </cell>
          <cell r="N63">
            <v>9403</v>
          </cell>
          <cell r="O63" t="str">
            <v>AC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80000</v>
          </cell>
          <cell r="AE63">
            <v>0</v>
          </cell>
          <cell r="AF63">
            <v>0</v>
          </cell>
          <cell r="AG63">
            <v>52000</v>
          </cell>
          <cell r="AH63">
            <v>0</v>
          </cell>
          <cell r="AI63">
            <v>14400</v>
          </cell>
          <cell r="AJ63">
            <v>0</v>
          </cell>
          <cell r="AK63">
            <v>12200</v>
          </cell>
          <cell r="AL63">
            <v>0</v>
          </cell>
          <cell r="AM63">
            <v>5000</v>
          </cell>
          <cell r="AN63">
            <v>0</v>
          </cell>
          <cell r="AO63">
            <v>9600</v>
          </cell>
          <cell r="AP63">
            <v>0</v>
          </cell>
          <cell r="AQ63">
            <v>8200</v>
          </cell>
          <cell r="AR63">
            <v>0</v>
          </cell>
          <cell r="AS63">
            <v>5000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9403</v>
          </cell>
          <cell r="BC63" t="str">
            <v>AC</v>
          </cell>
        </row>
        <row r="64">
          <cell r="B64" t="str">
            <v>AC-32MB-K3</v>
          </cell>
          <cell r="C64" t="str">
            <v>B4019-4</v>
          </cell>
          <cell r="D64" t="str">
            <v>32MB増設ﾒﾓﾘｷｯﾄ</v>
          </cell>
          <cell r="E64" t="str">
            <v>FT//ex(M3517､M3518､M3519､M3520､M3521)､FT2200､
LS550(M3551-A/B/Cﾓﾃﾞﾙ､M3553-Aﾓﾃﾞﾙ､M3554-Aﾓﾃﾞﾙ)､
XEN-PC(M3456､M3466､M3476)用｡32MB(SIMM)×1個｡但し､CPUが
Pentiumの場合は同じ容量のﾒﾓﾘを2個ずつ増設する必要あり｡</v>
          </cell>
          <cell r="F64">
            <v>160000</v>
          </cell>
          <cell r="G64">
            <v>104000</v>
          </cell>
          <cell r="H64">
            <v>27000</v>
          </cell>
          <cell r="I64">
            <v>23000</v>
          </cell>
          <cell r="J64">
            <v>9500</v>
          </cell>
          <cell r="K64">
            <v>18000</v>
          </cell>
          <cell r="L64">
            <v>15300</v>
          </cell>
          <cell r="M64">
            <v>9500</v>
          </cell>
          <cell r="N64">
            <v>9409</v>
          </cell>
          <cell r="O64" t="str">
            <v>AC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160000</v>
          </cell>
          <cell r="AE64">
            <v>0</v>
          </cell>
          <cell r="AF64">
            <v>0</v>
          </cell>
          <cell r="AG64">
            <v>104000</v>
          </cell>
          <cell r="AH64">
            <v>0</v>
          </cell>
          <cell r="AI64">
            <v>27000</v>
          </cell>
          <cell r="AJ64">
            <v>0</v>
          </cell>
          <cell r="AK64">
            <v>23000</v>
          </cell>
          <cell r="AL64">
            <v>0</v>
          </cell>
          <cell r="AM64">
            <v>9500</v>
          </cell>
          <cell r="AN64">
            <v>0</v>
          </cell>
          <cell r="AO64">
            <v>18000</v>
          </cell>
          <cell r="AP64">
            <v>0</v>
          </cell>
          <cell r="AQ64">
            <v>15300</v>
          </cell>
          <cell r="AR64">
            <v>0</v>
          </cell>
          <cell r="AS64">
            <v>9500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9409</v>
          </cell>
          <cell r="BC64" t="str">
            <v>AC</v>
          </cell>
        </row>
        <row r="65">
          <cell r="B65" t="str">
            <v>ACS-16MB-K4</v>
          </cell>
          <cell r="C65" t="str">
            <v>････</v>
          </cell>
          <cell r="D65" t="str">
            <v>16MB増設ﾒﾓﾘｷｯﾄ</v>
          </cell>
          <cell r="E65" t="str">
            <v>FT//s､FT//e用｡4MB(SIMM)×4個｡</v>
          </cell>
          <cell r="F65">
            <v>120000</v>
          </cell>
          <cell r="G65">
            <v>84000</v>
          </cell>
          <cell r="H65">
            <v>10800</v>
          </cell>
          <cell r="I65">
            <v>9200</v>
          </cell>
          <cell r="J65">
            <v>3800</v>
          </cell>
          <cell r="K65">
            <v>7200</v>
          </cell>
          <cell r="L65">
            <v>6100</v>
          </cell>
          <cell r="M65">
            <v>3800</v>
          </cell>
          <cell r="N65">
            <v>9403</v>
          </cell>
          <cell r="O65" t="str">
            <v>AC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120000</v>
          </cell>
          <cell r="AE65">
            <v>0</v>
          </cell>
          <cell r="AF65">
            <v>0</v>
          </cell>
          <cell r="AG65">
            <v>84000</v>
          </cell>
          <cell r="AH65">
            <v>0</v>
          </cell>
          <cell r="AI65">
            <v>10800</v>
          </cell>
          <cell r="AJ65">
            <v>0</v>
          </cell>
          <cell r="AK65">
            <v>9200</v>
          </cell>
          <cell r="AL65">
            <v>0</v>
          </cell>
          <cell r="AM65">
            <v>3800</v>
          </cell>
          <cell r="AN65">
            <v>0</v>
          </cell>
          <cell r="AO65">
            <v>7200</v>
          </cell>
          <cell r="AP65">
            <v>0</v>
          </cell>
          <cell r="AQ65">
            <v>6100</v>
          </cell>
          <cell r="AR65">
            <v>0</v>
          </cell>
          <cell r="AS65">
            <v>3800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9403</v>
          </cell>
          <cell r="BC65" t="str">
            <v>AC</v>
          </cell>
        </row>
        <row r="66">
          <cell r="B66" t="str">
            <v>ACS-32MB-K4</v>
          </cell>
          <cell r="C66" t="str">
            <v>････</v>
          </cell>
          <cell r="D66" t="str">
            <v>32MB増設ﾒﾓﾘｷｯﾄ</v>
          </cell>
          <cell r="E66" t="str">
            <v>FT//s､FT//e用｡8MB(SIMM)×4個｡</v>
          </cell>
          <cell r="F66">
            <v>240000</v>
          </cell>
          <cell r="G66">
            <v>168000</v>
          </cell>
          <cell r="H66">
            <v>19200</v>
          </cell>
          <cell r="I66">
            <v>16300</v>
          </cell>
          <cell r="J66">
            <v>6700</v>
          </cell>
          <cell r="K66">
            <v>12800</v>
          </cell>
          <cell r="L66">
            <v>10900</v>
          </cell>
          <cell r="M66">
            <v>6700</v>
          </cell>
          <cell r="N66">
            <v>9403</v>
          </cell>
          <cell r="O66" t="str">
            <v>AC</v>
          </cell>
          <cell r="P66" t="str">
            <v>9609販売終了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240000</v>
          </cell>
          <cell r="AE66">
            <v>0</v>
          </cell>
          <cell r="AF66">
            <v>0</v>
          </cell>
          <cell r="AG66">
            <v>168000</v>
          </cell>
          <cell r="AH66">
            <v>0</v>
          </cell>
          <cell r="AI66">
            <v>19200</v>
          </cell>
          <cell r="AJ66">
            <v>0</v>
          </cell>
          <cell r="AK66">
            <v>16300</v>
          </cell>
          <cell r="AL66">
            <v>0</v>
          </cell>
          <cell r="AM66">
            <v>6700</v>
          </cell>
          <cell r="AN66">
            <v>0</v>
          </cell>
          <cell r="AO66">
            <v>12800</v>
          </cell>
          <cell r="AP66">
            <v>0</v>
          </cell>
          <cell r="AQ66">
            <v>10900</v>
          </cell>
          <cell r="AR66">
            <v>0</v>
          </cell>
          <cell r="AS66">
            <v>6700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9403</v>
          </cell>
          <cell r="BC66" t="str">
            <v>AC</v>
          </cell>
          <cell r="BD66" t="str">
            <v>9609販売終了</v>
          </cell>
        </row>
        <row r="67">
          <cell r="B67" t="str">
            <v>ACS-64MB-K4</v>
          </cell>
          <cell r="C67" t="str">
            <v>････</v>
          </cell>
          <cell r="D67" t="str">
            <v>64MB増設ﾒﾓﾘｷｯﾄ</v>
          </cell>
          <cell r="E67" t="str">
            <v>FT//s､FT//e用｡16MB(SIMM)×4個｡</v>
          </cell>
          <cell r="F67">
            <v>480000</v>
          </cell>
          <cell r="G67">
            <v>336000</v>
          </cell>
          <cell r="H67">
            <v>57600</v>
          </cell>
          <cell r="I67">
            <v>49000</v>
          </cell>
          <cell r="J67">
            <v>20200</v>
          </cell>
          <cell r="K67">
            <v>38400</v>
          </cell>
          <cell r="L67">
            <v>32600</v>
          </cell>
          <cell r="M67">
            <v>20200</v>
          </cell>
          <cell r="N67">
            <v>9403</v>
          </cell>
          <cell r="O67" t="str">
            <v>AC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480000</v>
          </cell>
          <cell r="AE67">
            <v>0</v>
          </cell>
          <cell r="AF67">
            <v>0</v>
          </cell>
          <cell r="AG67">
            <v>336000</v>
          </cell>
          <cell r="AH67">
            <v>0</v>
          </cell>
          <cell r="AI67">
            <v>57600</v>
          </cell>
          <cell r="AJ67">
            <v>0</v>
          </cell>
          <cell r="AK67">
            <v>49000</v>
          </cell>
          <cell r="AL67">
            <v>0</v>
          </cell>
          <cell r="AM67">
            <v>20200</v>
          </cell>
          <cell r="AN67">
            <v>0</v>
          </cell>
          <cell r="AO67">
            <v>38400</v>
          </cell>
          <cell r="AP67">
            <v>0</v>
          </cell>
          <cell r="AQ67">
            <v>32600</v>
          </cell>
          <cell r="AR67">
            <v>0</v>
          </cell>
          <cell r="AS67">
            <v>20200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9403</v>
          </cell>
          <cell r="BC67" t="str">
            <v>AC</v>
          </cell>
        </row>
        <row r="68">
          <cell r="B68" t="str">
            <v>ACS-128MB-K4</v>
          </cell>
          <cell r="C68" t="str">
            <v>････</v>
          </cell>
          <cell r="D68" t="str">
            <v>128MB増設ﾒﾓﾘｷｯﾄ</v>
          </cell>
          <cell r="E68" t="str">
            <v>FT//s､FT//e用｡32MB(SIMM)×4個｡</v>
          </cell>
          <cell r="F68">
            <v>960000</v>
          </cell>
          <cell r="G68">
            <v>672000</v>
          </cell>
          <cell r="H68">
            <v>108000</v>
          </cell>
          <cell r="I68">
            <v>91800</v>
          </cell>
          <cell r="J68">
            <v>37800</v>
          </cell>
          <cell r="K68">
            <v>72000</v>
          </cell>
          <cell r="L68">
            <v>61200</v>
          </cell>
          <cell r="M68">
            <v>37800</v>
          </cell>
          <cell r="N68">
            <v>9403</v>
          </cell>
          <cell r="O68" t="str">
            <v>AC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960000</v>
          </cell>
          <cell r="AE68">
            <v>0</v>
          </cell>
          <cell r="AF68">
            <v>0</v>
          </cell>
          <cell r="AG68">
            <v>672000</v>
          </cell>
          <cell r="AH68">
            <v>0</v>
          </cell>
          <cell r="AI68">
            <v>108000</v>
          </cell>
          <cell r="AJ68">
            <v>0</v>
          </cell>
          <cell r="AK68">
            <v>91800</v>
          </cell>
          <cell r="AL68">
            <v>0</v>
          </cell>
          <cell r="AM68">
            <v>37800</v>
          </cell>
          <cell r="AN68">
            <v>0</v>
          </cell>
          <cell r="AO68">
            <v>72000</v>
          </cell>
          <cell r="AP68">
            <v>0</v>
          </cell>
          <cell r="AQ68">
            <v>61200</v>
          </cell>
          <cell r="AR68">
            <v>0</v>
          </cell>
          <cell r="AS68">
            <v>37800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9403</v>
          </cell>
          <cell r="BC68" t="str">
            <v>AC</v>
          </cell>
        </row>
        <row r="69">
          <cell r="B69" t="str">
            <v>ACN-8MB-K5</v>
          </cell>
          <cell r="C69" t="str">
            <v>B4018-1</v>
          </cell>
          <cell r="D69" t="str">
            <v>8MB増設EDOﾒﾓﾘｷｯﾄ</v>
          </cell>
          <cell r="E69" t="str">
            <v>AL､EL､SX(M3423-Cﾓﾃﾞﾙ)､FX(M3484-Cﾓﾃﾞﾙ)､GX(M3464-Dﾓﾃﾞﾙ)用。
8MB(DIMM)×1個｡</v>
          </cell>
          <cell r="F69">
            <v>16000</v>
          </cell>
          <cell r="G69">
            <v>8000</v>
          </cell>
          <cell r="H69">
            <v>2400</v>
          </cell>
          <cell r="I69">
            <v>2000</v>
          </cell>
          <cell r="J69">
            <v>800</v>
          </cell>
          <cell r="K69">
            <v>1600</v>
          </cell>
          <cell r="L69">
            <v>1400</v>
          </cell>
          <cell r="M69">
            <v>800</v>
          </cell>
          <cell r="N69">
            <v>9611</v>
          </cell>
          <cell r="O69" t="str">
            <v>AC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16000</v>
          </cell>
          <cell r="AE69">
            <v>0</v>
          </cell>
          <cell r="AF69">
            <v>0</v>
          </cell>
          <cell r="AG69">
            <v>8000</v>
          </cell>
          <cell r="AH69">
            <v>0</v>
          </cell>
          <cell r="AI69">
            <v>2400</v>
          </cell>
          <cell r="AJ69">
            <v>0</v>
          </cell>
          <cell r="AK69">
            <v>2000</v>
          </cell>
          <cell r="AL69">
            <v>0</v>
          </cell>
          <cell r="AM69">
            <v>800</v>
          </cell>
          <cell r="AN69">
            <v>0</v>
          </cell>
          <cell r="AO69">
            <v>1600</v>
          </cell>
          <cell r="AP69">
            <v>0</v>
          </cell>
          <cell r="AQ69">
            <v>1400</v>
          </cell>
          <cell r="AR69">
            <v>0</v>
          </cell>
          <cell r="AS69">
            <v>800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9611</v>
          </cell>
          <cell r="BC69" t="str">
            <v>AC</v>
          </cell>
        </row>
        <row r="70">
          <cell r="B70" t="str">
            <v>ACN-16MB-K5</v>
          </cell>
          <cell r="C70" t="str">
            <v>B4018-2</v>
          </cell>
          <cell r="D70" t="str">
            <v>16MB増設EDOﾒﾓﾘｷｯﾄ</v>
          </cell>
          <cell r="E70" t="str">
            <v>AL､EL､SX(M3423-Cﾓﾃﾞﾙ)､FX(M3484-Cﾓﾃﾞﾙ)､GX(M3464-Dﾓﾃﾞﾙ)用。
16MB(DIMM)×1個｡</v>
          </cell>
          <cell r="F70">
            <v>32000</v>
          </cell>
          <cell r="G70">
            <v>16000</v>
          </cell>
          <cell r="H70">
            <v>4800</v>
          </cell>
          <cell r="I70">
            <v>4100</v>
          </cell>
          <cell r="J70">
            <v>1700</v>
          </cell>
          <cell r="K70">
            <v>3200</v>
          </cell>
          <cell r="L70">
            <v>2700</v>
          </cell>
          <cell r="M70">
            <v>1700</v>
          </cell>
          <cell r="N70">
            <v>9611</v>
          </cell>
          <cell r="O70" t="str">
            <v>AC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32000</v>
          </cell>
          <cell r="AE70">
            <v>0</v>
          </cell>
          <cell r="AF70">
            <v>0</v>
          </cell>
          <cell r="AG70">
            <v>16000</v>
          </cell>
          <cell r="AH70">
            <v>0</v>
          </cell>
          <cell r="AI70">
            <v>4800</v>
          </cell>
          <cell r="AJ70">
            <v>0</v>
          </cell>
          <cell r="AK70">
            <v>4100</v>
          </cell>
          <cell r="AL70">
            <v>0</v>
          </cell>
          <cell r="AM70">
            <v>1700</v>
          </cell>
          <cell r="AN70">
            <v>0</v>
          </cell>
          <cell r="AO70">
            <v>3200</v>
          </cell>
          <cell r="AP70">
            <v>0</v>
          </cell>
          <cell r="AQ70">
            <v>2700</v>
          </cell>
          <cell r="AR70">
            <v>0</v>
          </cell>
          <cell r="AS70">
            <v>1700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9611</v>
          </cell>
          <cell r="BC70" t="str">
            <v>AC</v>
          </cell>
        </row>
        <row r="71">
          <cell r="B71" t="str">
            <v>ACN-32MB-K5</v>
          </cell>
          <cell r="C71" t="str">
            <v>B4018-3</v>
          </cell>
          <cell r="D71" t="str">
            <v>32MB増設EDOﾒﾓﾘｷｯﾄ</v>
          </cell>
          <cell r="E71" t="str">
            <v>AL､EL､SX(M3423-Cﾓﾃﾞﾙ)､FX(M3484-Cﾓﾃﾞﾙ)､GX(M3464-Dﾓﾃﾞﾙ)用。
32MB(DIMM)×1個｡</v>
          </cell>
          <cell r="F71">
            <v>90000</v>
          </cell>
          <cell r="G71">
            <v>45000</v>
          </cell>
          <cell r="H71">
            <v>9600</v>
          </cell>
          <cell r="I71">
            <v>8200</v>
          </cell>
          <cell r="J71">
            <v>3400</v>
          </cell>
          <cell r="K71">
            <v>6400</v>
          </cell>
          <cell r="L71">
            <v>5400</v>
          </cell>
          <cell r="M71">
            <v>3400</v>
          </cell>
          <cell r="N71">
            <v>9611</v>
          </cell>
          <cell r="O71" t="str">
            <v>AC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90000</v>
          </cell>
          <cell r="AE71">
            <v>0</v>
          </cell>
          <cell r="AF71">
            <v>0</v>
          </cell>
          <cell r="AG71">
            <v>45000</v>
          </cell>
          <cell r="AH71">
            <v>0</v>
          </cell>
          <cell r="AI71">
            <v>9600</v>
          </cell>
          <cell r="AJ71">
            <v>0</v>
          </cell>
          <cell r="AK71">
            <v>8200</v>
          </cell>
          <cell r="AL71">
            <v>0</v>
          </cell>
          <cell r="AM71">
            <v>3400</v>
          </cell>
          <cell r="AN71">
            <v>0</v>
          </cell>
          <cell r="AO71">
            <v>6400</v>
          </cell>
          <cell r="AP71">
            <v>0</v>
          </cell>
          <cell r="AQ71">
            <v>5400</v>
          </cell>
          <cell r="AR71">
            <v>0</v>
          </cell>
          <cell r="AS71">
            <v>3400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9611</v>
          </cell>
          <cell r="BC71" t="str">
            <v>AC</v>
          </cell>
        </row>
        <row r="72">
          <cell r="B72" t="str">
            <v>ACN-8MB-S2</v>
          </cell>
          <cell r="C72" t="str">
            <v>････</v>
          </cell>
          <cell r="D72" t="str">
            <v>8MB増設EDOﾒﾓﾘｷｯﾄ</v>
          </cell>
          <cell r="E72" t="str">
            <v>GX(M3464-Cﾓﾃﾞﾙ)用｡4MB(DIMM)×2個｡</v>
          </cell>
          <cell r="F72">
            <v>24000</v>
          </cell>
          <cell r="G72">
            <v>12000</v>
          </cell>
          <cell r="H72">
            <v>3600</v>
          </cell>
          <cell r="I72">
            <v>3100</v>
          </cell>
          <cell r="J72">
            <v>1300</v>
          </cell>
          <cell r="K72">
            <v>2400</v>
          </cell>
          <cell r="L72">
            <v>2000</v>
          </cell>
          <cell r="M72">
            <v>1300</v>
          </cell>
          <cell r="N72">
            <v>9606</v>
          </cell>
          <cell r="O72" t="str">
            <v>AC</v>
          </cell>
          <cell r="P72" t="str">
            <v>在庫終了次第、
販売終了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24000</v>
          </cell>
          <cell r="AE72">
            <v>0</v>
          </cell>
          <cell r="AF72">
            <v>0</v>
          </cell>
          <cell r="AG72">
            <v>12000</v>
          </cell>
          <cell r="AH72">
            <v>0</v>
          </cell>
          <cell r="AI72">
            <v>3600</v>
          </cell>
          <cell r="AJ72">
            <v>0</v>
          </cell>
          <cell r="AK72">
            <v>3100</v>
          </cell>
          <cell r="AL72">
            <v>0</v>
          </cell>
          <cell r="AM72">
            <v>1300</v>
          </cell>
          <cell r="AN72">
            <v>0</v>
          </cell>
          <cell r="AO72">
            <v>2400</v>
          </cell>
          <cell r="AP72">
            <v>0</v>
          </cell>
          <cell r="AQ72">
            <v>2000</v>
          </cell>
          <cell r="AR72">
            <v>0</v>
          </cell>
          <cell r="AS72">
            <v>1300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9606</v>
          </cell>
          <cell r="BC72" t="str">
            <v>AC</v>
          </cell>
          <cell r="BD72" t="str">
            <v>在庫終了次第、
販売終了</v>
          </cell>
        </row>
        <row r="73">
          <cell r="B73" t="str">
            <v>ACN-16MB-S2</v>
          </cell>
          <cell r="C73" t="str">
            <v>････</v>
          </cell>
          <cell r="D73" t="str">
            <v>16MB増設EDOﾒﾓﾘｷｯﾄ</v>
          </cell>
          <cell r="E73" t="str">
            <v>GX(M3464-Cﾓﾃﾞﾙ)用｡8MB(DIMM)×2個｡</v>
          </cell>
          <cell r="F73">
            <v>120000</v>
          </cell>
          <cell r="G73">
            <v>36000</v>
          </cell>
          <cell r="H73">
            <v>7200</v>
          </cell>
          <cell r="I73">
            <v>6100</v>
          </cell>
          <cell r="J73">
            <v>2500</v>
          </cell>
          <cell r="K73">
            <v>4800</v>
          </cell>
          <cell r="L73">
            <v>4100</v>
          </cell>
          <cell r="M73">
            <v>2500</v>
          </cell>
          <cell r="N73">
            <v>9606</v>
          </cell>
          <cell r="O73" t="str">
            <v>AC</v>
          </cell>
          <cell r="P73" t="str">
            <v>在庫終了次第、
販売終了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120000</v>
          </cell>
          <cell r="AE73">
            <v>0</v>
          </cell>
          <cell r="AF73">
            <v>0</v>
          </cell>
          <cell r="AG73">
            <v>36000</v>
          </cell>
          <cell r="AH73">
            <v>0</v>
          </cell>
          <cell r="AI73">
            <v>7200</v>
          </cell>
          <cell r="AJ73">
            <v>0</v>
          </cell>
          <cell r="AK73">
            <v>6100</v>
          </cell>
          <cell r="AL73">
            <v>0</v>
          </cell>
          <cell r="AM73">
            <v>2500</v>
          </cell>
          <cell r="AN73">
            <v>0</v>
          </cell>
          <cell r="AO73">
            <v>4800</v>
          </cell>
          <cell r="AP73">
            <v>0</v>
          </cell>
          <cell r="AQ73">
            <v>4100</v>
          </cell>
          <cell r="AR73">
            <v>0</v>
          </cell>
          <cell r="AS73">
            <v>2500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9606</v>
          </cell>
          <cell r="BC73" t="str">
            <v>AC</v>
          </cell>
          <cell r="BD73" t="str">
            <v>在庫終了次第、
販売終了</v>
          </cell>
        </row>
        <row r="74">
          <cell r="B74" t="str">
            <v>ACN-32MB-S2</v>
          </cell>
          <cell r="C74" t="str">
            <v>････</v>
          </cell>
          <cell r="D74" t="str">
            <v>32MB増設EDOﾒﾓﾘｷｯﾄ</v>
          </cell>
          <cell r="E74" t="str">
            <v>GX(M3464-Cﾓﾃﾞﾙ)用｡16MB(DIMM)×2個｡</v>
          </cell>
          <cell r="F74">
            <v>240000</v>
          </cell>
          <cell r="G74">
            <v>126000</v>
          </cell>
          <cell r="H74">
            <v>14400</v>
          </cell>
          <cell r="I74">
            <v>12200</v>
          </cell>
          <cell r="J74">
            <v>5000</v>
          </cell>
          <cell r="K74">
            <v>9600</v>
          </cell>
          <cell r="L74">
            <v>8200</v>
          </cell>
          <cell r="M74">
            <v>5000</v>
          </cell>
          <cell r="N74">
            <v>9607</v>
          </cell>
          <cell r="O74" t="str">
            <v>AC</v>
          </cell>
          <cell r="P74" t="str">
            <v>9610販売終了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240000</v>
          </cell>
          <cell r="AE74">
            <v>0</v>
          </cell>
          <cell r="AF74">
            <v>0</v>
          </cell>
          <cell r="AG74">
            <v>126000</v>
          </cell>
          <cell r="AH74">
            <v>0</v>
          </cell>
          <cell r="AI74">
            <v>14400</v>
          </cell>
          <cell r="AJ74">
            <v>0</v>
          </cell>
          <cell r="AK74">
            <v>12200</v>
          </cell>
          <cell r="AL74">
            <v>0</v>
          </cell>
          <cell r="AM74">
            <v>5000</v>
          </cell>
          <cell r="AN74">
            <v>0</v>
          </cell>
          <cell r="AO74">
            <v>9600</v>
          </cell>
          <cell r="AP74">
            <v>0</v>
          </cell>
          <cell r="AQ74">
            <v>8200</v>
          </cell>
          <cell r="AR74">
            <v>0</v>
          </cell>
          <cell r="AS74">
            <v>5000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9607</v>
          </cell>
          <cell r="BC74" t="str">
            <v>AC</v>
          </cell>
          <cell r="BD74" t="str">
            <v>9610販売終了</v>
          </cell>
        </row>
        <row r="75">
          <cell r="B75" t="str">
            <v>ACN-4MB-K2</v>
          </cell>
          <cell r="C75" t="str">
            <v>B4028-1</v>
          </cell>
          <cell r="D75" t="str">
            <v>4MB増設ﾒﾓﾘｷｯﾄ</v>
          </cell>
          <cell r="E75" t="str">
            <v>NS(M3452-Bﾓﾃﾞﾙ､M3472-Bﾓﾃﾞﾙ)用｡4MB(DIMM)×1個｡</v>
          </cell>
          <cell r="F75">
            <v>12000</v>
          </cell>
          <cell r="G75">
            <v>6000</v>
          </cell>
          <cell r="H75">
            <v>2100</v>
          </cell>
          <cell r="I75">
            <v>1800</v>
          </cell>
          <cell r="J75">
            <v>700</v>
          </cell>
          <cell r="K75">
            <v>1400</v>
          </cell>
          <cell r="L75">
            <v>1200</v>
          </cell>
          <cell r="M75">
            <v>700</v>
          </cell>
          <cell r="N75">
            <v>9507</v>
          </cell>
          <cell r="O75" t="str">
            <v>AC</v>
          </cell>
          <cell r="P75" t="str">
            <v>在庫終了次第、
販売終了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12000</v>
          </cell>
          <cell r="AE75">
            <v>0</v>
          </cell>
          <cell r="AF75">
            <v>0</v>
          </cell>
          <cell r="AG75">
            <v>6000</v>
          </cell>
          <cell r="AH75">
            <v>0</v>
          </cell>
          <cell r="AI75">
            <v>2100</v>
          </cell>
          <cell r="AJ75">
            <v>0</v>
          </cell>
          <cell r="AK75">
            <v>1800</v>
          </cell>
          <cell r="AL75">
            <v>0</v>
          </cell>
          <cell r="AM75">
            <v>700</v>
          </cell>
          <cell r="AN75">
            <v>0</v>
          </cell>
          <cell r="AO75">
            <v>1400</v>
          </cell>
          <cell r="AP75">
            <v>0</v>
          </cell>
          <cell r="AQ75">
            <v>1200</v>
          </cell>
          <cell r="AR75">
            <v>0</v>
          </cell>
          <cell r="AS75">
            <v>700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9507</v>
          </cell>
          <cell r="BC75" t="str">
            <v>AC</v>
          </cell>
          <cell r="BD75" t="str">
            <v>在庫終了次第、
販売終了</v>
          </cell>
        </row>
        <row r="76">
          <cell r="B76" t="str">
            <v>ACN-8MB-K2</v>
          </cell>
          <cell r="C76" t="str">
            <v>B4028-2</v>
          </cell>
          <cell r="D76" t="str">
            <v>8MB増設ﾒﾓﾘｷｯﾄ</v>
          </cell>
          <cell r="E76" t="str">
            <v>GX(M3464-Bﾓﾃﾞﾙ)､NS(M3452-Bﾓﾃﾞﾙ､M3472-Bﾓﾃﾞﾙ)用｡
8MB(DIMM)×1個｡</v>
          </cell>
          <cell r="F76">
            <v>60000</v>
          </cell>
          <cell r="G76">
            <v>27000</v>
          </cell>
          <cell r="H76">
            <v>4200</v>
          </cell>
          <cell r="I76">
            <v>3600</v>
          </cell>
          <cell r="J76">
            <v>1500</v>
          </cell>
          <cell r="K76">
            <v>2800</v>
          </cell>
          <cell r="L76">
            <v>2400</v>
          </cell>
          <cell r="M76">
            <v>1500</v>
          </cell>
          <cell r="N76">
            <v>9505</v>
          </cell>
          <cell r="O76" t="str">
            <v>AC</v>
          </cell>
          <cell r="P76" t="str">
            <v>9611販売終了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60000</v>
          </cell>
          <cell r="AE76">
            <v>0</v>
          </cell>
          <cell r="AF76">
            <v>0</v>
          </cell>
          <cell r="AG76">
            <v>27000</v>
          </cell>
          <cell r="AH76">
            <v>0</v>
          </cell>
          <cell r="AI76">
            <v>4200</v>
          </cell>
          <cell r="AJ76">
            <v>0</v>
          </cell>
          <cell r="AK76">
            <v>3600</v>
          </cell>
          <cell r="AL76">
            <v>0</v>
          </cell>
          <cell r="AM76">
            <v>1500</v>
          </cell>
          <cell r="AN76">
            <v>0</v>
          </cell>
          <cell r="AO76">
            <v>2800</v>
          </cell>
          <cell r="AP76">
            <v>0</v>
          </cell>
          <cell r="AQ76">
            <v>2400</v>
          </cell>
          <cell r="AR76">
            <v>0</v>
          </cell>
          <cell r="AS76">
            <v>1500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9505</v>
          </cell>
          <cell r="BC76" t="str">
            <v>AC</v>
          </cell>
          <cell r="BD76" t="str">
            <v>9611販売終了</v>
          </cell>
        </row>
        <row r="77">
          <cell r="B77" t="str">
            <v>ACN-16MB-K2</v>
          </cell>
          <cell r="C77" t="str">
            <v>B4028-3</v>
          </cell>
          <cell r="D77" t="str">
            <v>16MB増設ﾒﾓﾘｷｯﾄ</v>
          </cell>
          <cell r="E77" t="str">
            <v>GX(M3464-Bﾓﾃﾞﾙ)､NS(M3452-Bﾓﾃﾞﾙ､M3472-Bﾓﾃﾞﾙ)用｡
16MB(DIMM)×1個｡</v>
          </cell>
          <cell r="F77">
            <v>120000</v>
          </cell>
          <cell r="G77">
            <v>37000</v>
          </cell>
          <cell r="H77">
            <v>10200</v>
          </cell>
          <cell r="I77">
            <v>8700</v>
          </cell>
          <cell r="J77">
            <v>3600</v>
          </cell>
          <cell r="K77">
            <v>6800</v>
          </cell>
          <cell r="L77">
            <v>5800</v>
          </cell>
          <cell r="M77">
            <v>3600</v>
          </cell>
          <cell r="N77">
            <v>9505</v>
          </cell>
          <cell r="O77" t="str">
            <v>AC</v>
          </cell>
          <cell r="P77" t="str">
            <v>9705販売終了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120000</v>
          </cell>
          <cell r="AE77">
            <v>0</v>
          </cell>
          <cell r="AF77">
            <v>0</v>
          </cell>
          <cell r="AG77">
            <v>37000</v>
          </cell>
          <cell r="AH77">
            <v>0</v>
          </cell>
          <cell r="AI77">
            <v>10200</v>
          </cell>
          <cell r="AJ77">
            <v>0</v>
          </cell>
          <cell r="AK77">
            <v>8700</v>
          </cell>
          <cell r="AL77">
            <v>0</v>
          </cell>
          <cell r="AM77">
            <v>3600</v>
          </cell>
          <cell r="AN77">
            <v>0</v>
          </cell>
          <cell r="AO77">
            <v>6800</v>
          </cell>
          <cell r="AP77">
            <v>0</v>
          </cell>
          <cell r="AQ77">
            <v>5800</v>
          </cell>
          <cell r="AR77">
            <v>0</v>
          </cell>
          <cell r="AS77">
            <v>3600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9505</v>
          </cell>
          <cell r="BC77" t="str">
            <v>AC</v>
          </cell>
          <cell r="BD77" t="str">
            <v>9705販売終了</v>
          </cell>
        </row>
        <row r="78">
          <cell r="B78" t="str">
            <v>ACN-8MB-S</v>
          </cell>
          <cell r="C78" t="str">
            <v>････</v>
          </cell>
          <cell r="D78" t="str">
            <v>8MB増設ﾒﾓﾘｷｯﾄ</v>
          </cell>
          <cell r="E78" t="str">
            <v>SX(M3423-Aﾓﾃﾞﾙ､M3423C)､FX(M3474､M3484-A/Bﾓﾃﾞﾙ)､
GX(M3464-Cﾓﾃﾞﾙ)用｡4MB(DIMM)×2個｡</v>
          </cell>
          <cell r="F78">
            <v>24000</v>
          </cell>
          <cell r="G78">
            <v>12000</v>
          </cell>
          <cell r="H78">
            <v>4200</v>
          </cell>
          <cell r="I78">
            <v>3600</v>
          </cell>
          <cell r="J78">
            <v>1500</v>
          </cell>
          <cell r="K78">
            <v>2800</v>
          </cell>
          <cell r="L78">
            <v>2400</v>
          </cell>
          <cell r="M78">
            <v>1500</v>
          </cell>
          <cell r="N78">
            <v>9509</v>
          </cell>
          <cell r="O78" t="str">
            <v>AC</v>
          </cell>
          <cell r="P78" t="str">
            <v>在庫終了次第、
販売終了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24000</v>
          </cell>
          <cell r="AE78">
            <v>0</v>
          </cell>
          <cell r="AF78">
            <v>0</v>
          </cell>
          <cell r="AG78">
            <v>12000</v>
          </cell>
          <cell r="AH78">
            <v>0</v>
          </cell>
          <cell r="AI78">
            <v>4200</v>
          </cell>
          <cell r="AJ78">
            <v>0</v>
          </cell>
          <cell r="AK78">
            <v>3600</v>
          </cell>
          <cell r="AL78">
            <v>0</v>
          </cell>
          <cell r="AM78">
            <v>1500</v>
          </cell>
          <cell r="AN78">
            <v>0</v>
          </cell>
          <cell r="AO78">
            <v>2800</v>
          </cell>
          <cell r="AP78">
            <v>0</v>
          </cell>
          <cell r="AQ78">
            <v>2400</v>
          </cell>
          <cell r="AR78">
            <v>0</v>
          </cell>
          <cell r="AS78">
            <v>1500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9509</v>
          </cell>
          <cell r="BC78" t="str">
            <v>AC</v>
          </cell>
          <cell r="BD78" t="str">
            <v>在庫終了次第、
販売終了</v>
          </cell>
        </row>
        <row r="79">
          <cell r="B79" t="str">
            <v>ACN-16MB-S</v>
          </cell>
          <cell r="C79" t="str">
            <v>････</v>
          </cell>
          <cell r="D79" t="str">
            <v>16MB増設ﾒﾓﾘｷｯﾄ</v>
          </cell>
          <cell r="E79" t="str">
            <v>SX(M3423-Aﾓﾃﾞﾙ､M3423C)､FX(M3474､M3484-A/Bﾓﾃﾞﾙ)､
GX(M3464-Cﾓﾃﾞﾙ)用｡8MB(DIMM)×2個｡</v>
          </cell>
          <cell r="F79">
            <v>120000</v>
          </cell>
          <cell r="G79">
            <v>54000</v>
          </cell>
          <cell r="H79">
            <v>8400</v>
          </cell>
          <cell r="I79">
            <v>7100</v>
          </cell>
          <cell r="J79">
            <v>2900</v>
          </cell>
          <cell r="K79">
            <v>5600</v>
          </cell>
          <cell r="L79">
            <v>4800</v>
          </cell>
          <cell r="M79">
            <v>2900</v>
          </cell>
          <cell r="N79">
            <v>9509</v>
          </cell>
          <cell r="O79" t="str">
            <v>AC</v>
          </cell>
          <cell r="P79" t="str">
            <v>9611販売終了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120000</v>
          </cell>
          <cell r="AE79">
            <v>0</v>
          </cell>
          <cell r="AF79">
            <v>0</v>
          </cell>
          <cell r="AG79">
            <v>54000</v>
          </cell>
          <cell r="AH79">
            <v>0</v>
          </cell>
          <cell r="AI79">
            <v>8400</v>
          </cell>
          <cell r="AJ79">
            <v>0</v>
          </cell>
          <cell r="AK79">
            <v>7100</v>
          </cell>
          <cell r="AL79">
            <v>0</v>
          </cell>
          <cell r="AM79">
            <v>2900</v>
          </cell>
          <cell r="AN79">
            <v>0</v>
          </cell>
          <cell r="AO79">
            <v>5600</v>
          </cell>
          <cell r="AP79">
            <v>0</v>
          </cell>
          <cell r="AQ79">
            <v>4800</v>
          </cell>
          <cell r="AR79">
            <v>0</v>
          </cell>
          <cell r="AS79">
            <v>2900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9509</v>
          </cell>
          <cell r="BC79" t="str">
            <v>AC</v>
          </cell>
          <cell r="BD79" t="str">
            <v>9611販売終了</v>
          </cell>
        </row>
        <row r="80">
          <cell r="B80" t="str">
            <v>ACN-32MB-S</v>
          </cell>
          <cell r="C80" t="str">
            <v>････</v>
          </cell>
          <cell r="D80" t="str">
            <v>32MB増設ﾒﾓﾘｷｯﾄ</v>
          </cell>
          <cell r="E80" t="str">
            <v>SX(M3423-Aﾓﾃﾞﾙ､M3423C)､FX(M3474､M3484-A/Bﾓﾃﾞﾙ)､
GX(M3464-B/Cﾓﾃﾞﾙ)用｡16MB(DIMM)×2個｡</v>
          </cell>
          <cell r="F80">
            <v>240000</v>
          </cell>
          <cell r="G80">
            <v>74000</v>
          </cell>
          <cell r="H80">
            <v>20400</v>
          </cell>
          <cell r="I80">
            <v>17300</v>
          </cell>
          <cell r="J80">
            <v>7100</v>
          </cell>
          <cell r="K80">
            <v>13600</v>
          </cell>
          <cell r="L80">
            <v>11600</v>
          </cell>
          <cell r="M80">
            <v>7100</v>
          </cell>
          <cell r="N80">
            <v>9509</v>
          </cell>
          <cell r="O80" t="str">
            <v>AC</v>
          </cell>
          <cell r="P80" t="str">
            <v>9705販売終了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240000</v>
          </cell>
          <cell r="AE80">
            <v>0</v>
          </cell>
          <cell r="AF80">
            <v>0</v>
          </cell>
          <cell r="AG80">
            <v>74000</v>
          </cell>
          <cell r="AH80">
            <v>0</v>
          </cell>
          <cell r="AI80">
            <v>20400</v>
          </cell>
          <cell r="AJ80">
            <v>0</v>
          </cell>
          <cell r="AK80">
            <v>17300</v>
          </cell>
          <cell r="AL80">
            <v>0</v>
          </cell>
          <cell r="AM80">
            <v>7100</v>
          </cell>
          <cell r="AN80">
            <v>0</v>
          </cell>
          <cell r="AO80">
            <v>13600</v>
          </cell>
          <cell r="AP80">
            <v>0</v>
          </cell>
          <cell r="AQ80">
            <v>11600</v>
          </cell>
          <cell r="AR80">
            <v>0</v>
          </cell>
          <cell r="AS80">
            <v>7100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9509</v>
          </cell>
          <cell r="BC80" t="str">
            <v>AC</v>
          </cell>
          <cell r="BD80" t="str">
            <v>9705販売終了</v>
          </cell>
        </row>
        <row r="81">
          <cell r="B81" t="str">
            <v>キーボード、マウス、その他入力装置</v>
          </cell>
        </row>
        <row r="82">
          <cell r="B82" t="str">
            <v>AC-JIS-KB2</v>
          </cell>
          <cell r="C82" t="str">
            <v>M6905-9</v>
          </cell>
          <cell r="D82" t="str">
            <v>JISｷｰﾎﾞｰﾄﾞ</v>
          </cell>
          <cell r="E82" t="str">
            <v>FT486-66S/66E､FT//s､FT//e､FT//ex､FT1200､FT2200､FT2400､LS660､
LS550､XEN-PC､XEN-LSⅡ､AL､EL、SX､FX､GX､SV用｡JIS配列に準拠｡
106ｷｰ｡</v>
          </cell>
          <cell r="F82">
            <v>13000</v>
          </cell>
          <cell r="G82">
            <v>9100</v>
          </cell>
          <cell r="H82">
            <v>1800</v>
          </cell>
          <cell r="I82">
            <v>1500</v>
          </cell>
          <cell r="J82">
            <v>600</v>
          </cell>
          <cell r="K82">
            <v>1200</v>
          </cell>
          <cell r="L82">
            <v>1000</v>
          </cell>
          <cell r="M82">
            <v>600</v>
          </cell>
          <cell r="N82" t="str">
            <v>9306</v>
          </cell>
          <cell r="O82" t="str">
            <v>AC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13000</v>
          </cell>
          <cell r="AE82">
            <v>0</v>
          </cell>
          <cell r="AF82">
            <v>0</v>
          </cell>
          <cell r="AG82">
            <v>9100</v>
          </cell>
          <cell r="AH82">
            <v>0</v>
          </cell>
          <cell r="AI82">
            <v>1800</v>
          </cell>
          <cell r="AJ82">
            <v>0</v>
          </cell>
          <cell r="AK82">
            <v>1500</v>
          </cell>
          <cell r="AL82">
            <v>0</v>
          </cell>
          <cell r="AM82">
            <v>600</v>
          </cell>
          <cell r="AN82">
            <v>0</v>
          </cell>
          <cell r="AO82">
            <v>1200</v>
          </cell>
          <cell r="AP82">
            <v>0</v>
          </cell>
          <cell r="AQ82">
            <v>1000</v>
          </cell>
          <cell r="AR82">
            <v>0</v>
          </cell>
          <cell r="AS82">
            <v>600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 t="str">
            <v>9306</v>
          </cell>
          <cell r="BC82" t="str">
            <v>AC</v>
          </cell>
        </row>
        <row r="83">
          <cell r="B83" t="str">
            <v>ACN-10KEY-2</v>
          </cell>
          <cell r="C83" t="str">
            <v>M6988</v>
          </cell>
          <cell r="D83" t="str">
            <v>ﾃﾝｷｰﾊﾟｯﾄﾞ</v>
          </cell>
          <cell r="E83" t="str">
            <v>SV用｡17ｷｰ｡PS/2｡</v>
          </cell>
          <cell r="F83">
            <v>13000</v>
          </cell>
          <cell r="G83">
            <v>3000</v>
          </cell>
          <cell r="H83" t="str">
            <v>N/A</v>
          </cell>
          <cell r="I83" t="str">
            <v>N/A</v>
          </cell>
          <cell r="J83" t="str">
            <v>N/A</v>
          </cell>
          <cell r="K83" t="str">
            <v>N/A</v>
          </cell>
          <cell r="L83" t="str">
            <v>N/A</v>
          </cell>
          <cell r="M83" t="str">
            <v>N/A</v>
          </cell>
          <cell r="N83">
            <v>9404</v>
          </cell>
          <cell r="O83" t="str">
            <v>AC</v>
          </cell>
          <cell r="P83" t="str">
            <v>在庫終了次第、
販売終了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13000</v>
          </cell>
          <cell r="AE83">
            <v>0</v>
          </cell>
          <cell r="AF83">
            <v>0</v>
          </cell>
          <cell r="AG83">
            <v>3000</v>
          </cell>
          <cell r="AH83">
            <v>0</v>
          </cell>
          <cell r="AI83" t="str">
            <v>N/A</v>
          </cell>
          <cell r="AJ83">
            <v>0</v>
          </cell>
          <cell r="AK83" t="str">
            <v>N/A</v>
          </cell>
          <cell r="AL83">
            <v>0</v>
          </cell>
          <cell r="AM83" t="str">
            <v>N/A</v>
          </cell>
          <cell r="AN83">
            <v>0</v>
          </cell>
          <cell r="AO83" t="str">
            <v>N/A</v>
          </cell>
          <cell r="AP83">
            <v>0</v>
          </cell>
          <cell r="AQ83" t="str">
            <v>N/A</v>
          </cell>
          <cell r="AR83">
            <v>0</v>
          </cell>
          <cell r="AS83" t="str">
            <v>N/A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9404</v>
          </cell>
          <cell r="BC83" t="str">
            <v>AC</v>
          </cell>
          <cell r="BD83" t="str">
            <v>在庫終了次第、
販売終了</v>
          </cell>
        </row>
        <row r="84">
          <cell r="B84" t="str">
            <v>ACN-10KEY-3</v>
          </cell>
          <cell r="C84" t="str">
            <v>6017-H01</v>
          </cell>
          <cell r="D84" t="str">
            <v>ﾃﾝｷｰﾊﾟｯﾄﾞ</v>
          </cell>
          <cell r="E84" t="str">
            <v>AL､EL､SX､FX､GX､NS用｡17ｷｰ｡PS/2｡</v>
          </cell>
          <cell r="F84">
            <v>13000</v>
          </cell>
          <cell r="G84">
            <v>9100</v>
          </cell>
          <cell r="H84" t="str">
            <v>N/A</v>
          </cell>
          <cell r="I84" t="str">
            <v>N/A</v>
          </cell>
          <cell r="J84" t="str">
            <v>N/A</v>
          </cell>
          <cell r="K84" t="str">
            <v>N/A</v>
          </cell>
          <cell r="L84" t="str">
            <v>N/A</v>
          </cell>
          <cell r="M84" t="str">
            <v>N/A</v>
          </cell>
          <cell r="N84">
            <v>9505</v>
          </cell>
          <cell r="O84" t="str">
            <v>AC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13000</v>
          </cell>
          <cell r="AE84">
            <v>0</v>
          </cell>
          <cell r="AF84">
            <v>0</v>
          </cell>
          <cell r="AG84">
            <v>9100</v>
          </cell>
          <cell r="AH84">
            <v>0</v>
          </cell>
          <cell r="AI84" t="str">
            <v>N/A</v>
          </cell>
          <cell r="AJ84">
            <v>0</v>
          </cell>
          <cell r="AK84" t="str">
            <v>N/A</v>
          </cell>
          <cell r="AL84">
            <v>0</v>
          </cell>
          <cell r="AM84" t="str">
            <v>N/A</v>
          </cell>
          <cell r="AN84">
            <v>0</v>
          </cell>
          <cell r="AO84" t="str">
            <v>N/A</v>
          </cell>
          <cell r="AP84">
            <v>0</v>
          </cell>
          <cell r="AQ84" t="str">
            <v>N/A</v>
          </cell>
          <cell r="AR84">
            <v>0</v>
          </cell>
          <cell r="AS84" t="str">
            <v>N/A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9505</v>
          </cell>
          <cell r="BC84" t="str">
            <v>AC</v>
          </cell>
        </row>
        <row r="85">
          <cell r="B85" t="str">
            <v>AC-MUS5</v>
          </cell>
          <cell r="C85" t="str">
            <v>M6903-12</v>
          </cell>
          <cell r="D85" t="str">
            <v>ﾏｳｽ</v>
          </cell>
          <cell r="E85" t="str">
            <v>FT486-66S/66E､FT//s､FT//e､FT//ex､FT1200､FT2200､FT2400､LS660､
LS550､XEN-PC､XEN-LSⅡ､AL､EL､SX､FX､GX､SV､NS用｡PS/2｡</v>
          </cell>
          <cell r="F85">
            <v>10000</v>
          </cell>
          <cell r="G85">
            <v>7000</v>
          </cell>
          <cell r="H85" t="str">
            <v>N/A</v>
          </cell>
          <cell r="I85" t="str">
            <v>N/A</v>
          </cell>
          <cell r="J85" t="str">
            <v>N/A</v>
          </cell>
          <cell r="K85" t="str">
            <v>N/A</v>
          </cell>
          <cell r="L85" t="str">
            <v>N/A</v>
          </cell>
          <cell r="M85" t="str">
            <v>N/A</v>
          </cell>
          <cell r="N85">
            <v>9507</v>
          </cell>
          <cell r="O85" t="str">
            <v>AC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10000</v>
          </cell>
          <cell r="AE85">
            <v>0</v>
          </cell>
          <cell r="AF85">
            <v>0</v>
          </cell>
          <cell r="AG85">
            <v>7000</v>
          </cell>
          <cell r="AH85">
            <v>0</v>
          </cell>
          <cell r="AI85" t="str">
            <v>N/A</v>
          </cell>
          <cell r="AJ85">
            <v>0</v>
          </cell>
          <cell r="AK85" t="str">
            <v>N/A</v>
          </cell>
          <cell r="AL85">
            <v>0</v>
          </cell>
          <cell r="AM85" t="str">
            <v>N/A</v>
          </cell>
          <cell r="AN85">
            <v>0</v>
          </cell>
          <cell r="AO85" t="str">
            <v>N/A</v>
          </cell>
          <cell r="AP85">
            <v>0</v>
          </cell>
          <cell r="AQ85" t="str">
            <v>N/A</v>
          </cell>
          <cell r="AR85">
            <v>0</v>
          </cell>
          <cell r="AS85" t="str">
            <v>N/A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9507</v>
          </cell>
          <cell r="BC85" t="str">
            <v>AC</v>
          </cell>
        </row>
        <row r="86">
          <cell r="B86" t="str">
            <v>AX-IDCR2</v>
          </cell>
          <cell r="C86" t="str">
            <v>M6907-5</v>
          </cell>
          <cell r="D86" t="str">
            <v>IDｶｰﾄﾞﾘｰﾀﾞ</v>
          </cell>
          <cell r="E86" t="str">
            <v>LS550(M3551､M3553､M3554)､XEN-PC(ﾓﾃﾞﾙにより､制限あり｡)､
XEN-LSⅡ(ﾓﾃﾞﾙにより､制限あり｡)､SX(M3423-Aﾓﾃﾞﾙ､M3423C)､
FX(M3474､M3484-A/Bﾓﾃﾞﾙ)､GX(M3464-B/Cﾓﾃﾞﾙ)､SV､NS用｡
磁気ｶｰﾄﾞ(JIS X6301 X6302 Ⅱ型)の読み取り｡</v>
          </cell>
          <cell r="F86">
            <v>98000</v>
          </cell>
          <cell r="G86">
            <v>63700</v>
          </cell>
          <cell r="H86">
            <v>5900</v>
          </cell>
          <cell r="I86">
            <v>5000</v>
          </cell>
          <cell r="J86" t="str">
            <v>N/A</v>
          </cell>
          <cell r="K86" t="str">
            <v>N/A</v>
          </cell>
          <cell r="L86" t="str">
            <v>N/A</v>
          </cell>
          <cell r="M86" t="str">
            <v>N/A</v>
          </cell>
          <cell r="N86">
            <v>9404</v>
          </cell>
          <cell r="O86" t="str">
            <v>MI</v>
          </cell>
          <cell r="P86" t="str">
            <v>受注生産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98000</v>
          </cell>
          <cell r="AE86">
            <v>0</v>
          </cell>
          <cell r="AF86">
            <v>0</v>
          </cell>
          <cell r="AG86">
            <v>63700</v>
          </cell>
          <cell r="AH86">
            <v>0</v>
          </cell>
          <cell r="AI86">
            <v>5900</v>
          </cell>
          <cell r="AJ86">
            <v>0</v>
          </cell>
          <cell r="AK86">
            <v>5000</v>
          </cell>
          <cell r="AL86">
            <v>0</v>
          </cell>
          <cell r="AM86" t="str">
            <v>N/A</v>
          </cell>
          <cell r="AN86">
            <v>0</v>
          </cell>
          <cell r="AO86" t="str">
            <v>N/A</v>
          </cell>
          <cell r="AP86">
            <v>0</v>
          </cell>
          <cell r="AQ86" t="str">
            <v>N/A</v>
          </cell>
          <cell r="AR86">
            <v>0</v>
          </cell>
          <cell r="AS86" t="str">
            <v>N/A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9404</v>
          </cell>
          <cell r="BC86" t="str">
            <v>MI</v>
          </cell>
          <cell r="BD86" t="str">
            <v>受注生産</v>
          </cell>
        </row>
        <row r="87">
          <cell r="B87" t="str">
            <v>AX-BHS2</v>
          </cell>
          <cell r="C87" t="str">
            <v>M6906-8</v>
          </cell>
          <cell r="D87" t="str">
            <v>ﾊﾞｰｺｰﾄﾞﾊﾝﾄﾞｽｷｬﾅ</v>
          </cell>
          <cell r="E87" t="str">
            <v>LS550(M3551､M3553､M3554)､XEN-PC(ﾓﾃﾞﾙにより､制限あり｡)､
XEN-LSⅡ(ﾓﾃﾞﾙにより､制限あり｡)､SX(M3423-Aﾓﾃﾞﾙ､M3423C)､
FX(M3474､M3484-A/Bﾓﾃﾞﾙ)､GX(M3464-B/Cﾓﾃﾞﾙ)､SV､NS用｡
ﾊﾞｰｺｰﾄﾞﾃﾞｰﾀ(NW-7､JAN､CODE39､2OF5)の読み取り｡</v>
          </cell>
          <cell r="F87">
            <v>190000</v>
          </cell>
          <cell r="G87">
            <v>123500</v>
          </cell>
          <cell r="H87">
            <v>11400</v>
          </cell>
          <cell r="I87">
            <v>9700</v>
          </cell>
          <cell r="J87" t="str">
            <v>N/A</v>
          </cell>
          <cell r="K87" t="str">
            <v>N/A</v>
          </cell>
          <cell r="L87" t="str">
            <v>N/A</v>
          </cell>
          <cell r="M87" t="str">
            <v>N/A</v>
          </cell>
          <cell r="N87">
            <v>9405</v>
          </cell>
          <cell r="O87" t="str">
            <v>MI</v>
          </cell>
          <cell r="P87" t="str">
            <v>受注生産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190000</v>
          </cell>
          <cell r="AE87">
            <v>0</v>
          </cell>
          <cell r="AF87">
            <v>0</v>
          </cell>
          <cell r="AG87">
            <v>123500</v>
          </cell>
          <cell r="AH87">
            <v>0</v>
          </cell>
          <cell r="AI87">
            <v>11400</v>
          </cell>
          <cell r="AJ87">
            <v>0</v>
          </cell>
          <cell r="AK87">
            <v>9700</v>
          </cell>
          <cell r="AL87">
            <v>0</v>
          </cell>
          <cell r="AM87" t="str">
            <v>N/A</v>
          </cell>
          <cell r="AN87">
            <v>0</v>
          </cell>
          <cell r="AO87" t="str">
            <v>N/A</v>
          </cell>
          <cell r="AP87">
            <v>0</v>
          </cell>
          <cell r="AQ87" t="str">
            <v>N/A</v>
          </cell>
          <cell r="AR87">
            <v>0</v>
          </cell>
          <cell r="AS87" t="str">
            <v>N/A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9405</v>
          </cell>
          <cell r="BC87" t="str">
            <v>MI</v>
          </cell>
          <cell r="BD87" t="str">
            <v>受注生産</v>
          </cell>
        </row>
        <row r="88">
          <cell r="B88" t="str">
            <v>AX-HOCR</v>
          </cell>
          <cell r="C88" t="str">
            <v>M6987-1</v>
          </cell>
          <cell r="D88" t="str">
            <v>ﾊﾝﾄﾞOCR</v>
          </cell>
          <cell r="E88" t="str">
            <v>LS550(M3551､M3553､M3554)､XEN-PC(ﾓﾃﾞﾙにより､制限あり｡)､
XEN-LSⅡ(ﾓﾃﾞﾙにより､制限あり｡)､SX(M3423-Aﾓﾃﾞﾙ､M3423C)､
FX(M3474､M3484-A/Bﾓﾃﾞﾙ)､GX(M3464-B/Cﾓﾃﾞﾙ)､SV用｡
OCR文字(OCR-Bﾌｫﾝﾄ･ｻｲｽﾞⅠの文字28種類)の読み取り｡</v>
          </cell>
          <cell r="F88">
            <v>580000</v>
          </cell>
          <cell r="G88">
            <v>377000</v>
          </cell>
          <cell r="H88">
            <v>34800</v>
          </cell>
          <cell r="I88">
            <v>29600</v>
          </cell>
          <cell r="J88" t="str">
            <v>N/A</v>
          </cell>
          <cell r="K88" t="str">
            <v>N/A</v>
          </cell>
          <cell r="L88" t="str">
            <v>N/A</v>
          </cell>
          <cell r="M88" t="str">
            <v>N/A</v>
          </cell>
          <cell r="N88">
            <v>9404</v>
          </cell>
          <cell r="O88" t="str">
            <v>MI</v>
          </cell>
          <cell r="P88" t="str">
            <v>受注生産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580000</v>
          </cell>
          <cell r="AE88">
            <v>0</v>
          </cell>
          <cell r="AF88">
            <v>0</v>
          </cell>
          <cell r="AG88">
            <v>377000</v>
          </cell>
          <cell r="AH88">
            <v>0</v>
          </cell>
          <cell r="AI88">
            <v>34800</v>
          </cell>
          <cell r="AJ88">
            <v>0</v>
          </cell>
          <cell r="AK88">
            <v>29600</v>
          </cell>
          <cell r="AL88">
            <v>0</v>
          </cell>
          <cell r="AM88" t="str">
            <v>N/A</v>
          </cell>
          <cell r="AN88">
            <v>0</v>
          </cell>
          <cell r="AO88" t="str">
            <v>N/A</v>
          </cell>
          <cell r="AP88">
            <v>0</v>
          </cell>
          <cell r="AQ88" t="str">
            <v>N/A</v>
          </cell>
          <cell r="AR88">
            <v>0</v>
          </cell>
          <cell r="AS88" t="str">
            <v>N/A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9404</v>
          </cell>
          <cell r="BC88" t="str">
            <v>MI</v>
          </cell>
          <cell r="BD88" t="str">
            <v>受注生産</v>
          </cell>
        </row>
        <row r="89">
          <cell r="B89" t="str">
            <v>ACN-TAB-PT</v>
          </cell>
          <cell r="C89" t="str">
            <v>M6098</v>
          </cell>
          <cell r="D89" t="str">
            <v>内蔵ﾀﾌﾞﾚｯﾄﾎﾟｲﾝﾀ</v>
          </cell>
          <cell r="E89" t="str">
            <v>SV用｡</v>
          </cell>
          <cell r="F89">
            <v>15000</v>
          </cell>
          <cell r="G89">
            <v>3500</v>
          </cell>
          <cell r="H89" t="str">
            <v>N/A</v>
          </cell>
          <cell r="I89" t="str">
            <v>N/A</v>
          </cell>
          <cell r="J89" t="str">
            <v>N/A</v>
          </cell>
          <cell r="K89" t="str">
            <v>N/A</v>
          </cell>
          <cell r="L89" t="str">
            <v>N/A</v>
          </cell>
          <cell r="M89" t="str">
            <v>N/A</v>
          </cell>
          <cell r="N89">
            <v>9411</v>
          </cell>
          <cell r="O89" t="str">
            <v>AC</v>
          </cell>
          <cell r="P89" t="str">
            <v>在庫終了次第、
販売終了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15000</v>
          </cell>
          <cell r="AE89">
            <v>0</v>
          </cell>
          <cell r="AF89">
            <v>0</v>
          </cell>
          <cell r="AG89">
            <v>3500</v>
          </cell>
          <cell r="AH89">
            <v>0</v>
          </cell>
          <cell r="AI89" t="str">
            <v>N/A</v>
          </cell>
          <cell r="AJ89">
            <v>0</v>
          </cell>
          <cell r="AK89" t="str">
            <v>N/A</v>
          </cell>
          <cell r="AL89">
            <v>0</v>
          </cell>
          <cell r="AM89" t="str">
            <v>N/A</v>
          </cell>
          <cell r="AN89">
            <v>0</v>
          </cell>
          <cell r="AO89" t="str">
            <v>N/A</v>
          </cell>
          <cell r="AP89">
            <v>0</v>
          </cell>
          <cell r="AQ89" t="str">
            <v>N/A</v>
          </cell>
          <cell r="AR89">
            <v>0</v>
          </cell>
          <cell r="AS89" t="str">
            <v>N/A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9411</v>
          </cell>
          <cell r="BC89" t="str">
            <v>AC</v>
          </cell>
          <cell r="BD89" t="str">
            <v>在庫終了次第、
販売終了</v>
          </cell>
        </row>
        <row r="90">
          <cell r="B90" t="str">
            <v>ACN-TBALL</v>
          </cell>
          <cell r="C90" t="str">
            <v>TBL-201</v>
          </cell>
          <cell r="D90" t="str">
            <v>内蔵ﾄﾗｯｸﾎﾞ-ﾙ</v>
          </cell>
          <cell r="E90" t="str">
            <v>NS用｡</v>
          </cell>
          <cell r="F90">
            <v>15000</v>
          </cell>
          <cell r="G90">
            <v>10500</v>
          </cell>
          <cell r="H90" t="str">
            <v>N/A</v>
          </cell>
          <cell r="I90" t="str">
            <v>N/A</v>
          </cell>
          <cell r="J90" t="str">
            <v>N/A</v>
          </cell>
          <cell r="K90" t="str">
            <v>N/A</v>
          </cell>
          <cell r="L90" t="str">
            <v>N/A</v>
          </cell>
          <cell r="M90" t="str">
            <v>N/A</v>
          </cell>
          <cell r="N90" t="str">
            <v>9307</v>
          </cell>
          <cell r="O90" t="str">
            <v>AC</v>
          </cell>
          <cell r="P90" t="str">
            <v>在庫終了次第、
販売終了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15000</v>
          </cell>
          <cell r="AE90">
            <v>0</v>
          </cell>
          <cell r="AF90">
            <v>0</v>
          </cell>
          <cell r="AG90">
            <v>10500</v>
          </cell>
          <cell r="AH90">
            <v>0</v>
          </cell>
          <cell r="AI90" t="str">
            <v>N/A</v>
          </cell>
          <cell r="AJ90">
            <v>0</v>
          </cell>
          <cell r="AK90" t="str">
            <v>N/A</v>
          </cell>
          <cell r="AL90">
            <v>0</v>
          </cell>
          <cell r="AM90" t="str">
            <v>N/A</v>
          </cell>
          <cell r="AN90">
            <v>0</v>
          </cell>
          <cell r="AO90" t="str">
            <v>N/A</v>
          </cell>
          <cell r="AP90">
            <v>0</v>
          </cell>
          <cell r="AQ90" t="str">
            <v>N/A</v>
          </cell>
          <cell r="AR90">
            <v>0</v>
          </cell>
          <cell r="AS90" t="str">
            <v>N/A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 t="str">
            <v>9307</v>
          </cell>
          <cell r="BC90" t="str">
            <v>AC</v>
          </cell>
          <cell r="BD90" t="str">
            <v>在庫終了次第、
販売終了</v>
          </cell>
        </row>
        <row r="91">
          <cell r="B91" t="str">
            <v>ディスプレイ</v>
          </cell>
        </row>
        <row r="92">
          <cell r="B92" t="str">
            <v>AC-CRT-15C2</v>
          </cell>
          <cell r="C92" t="str">
            <v>M6338</v>
          </cell>
          <cell r="D92" t="str">
            <v>15ｲﾝﾁ高解像度ｶﾗｰﾃﾞｨｽﾌﾟﾚｲ</v>
          </cell>
          <cell r="E92" t="str">
            <v>FT486-66S/66E､FT//s､FT//e､FT//ex､FT1200､FT2200､LS660､LS550､
XEN-PC､XEN-LSⅡ､SX､FX､GX､SV､NS用｡</v>
          </cell>
          <cell r="F92">
            <v>60000</v>
          </cell>
          <cell r="G92">
            <v>39000</v>
          </cell>
          <cell r="H92">
            <v>4200</v>
          </cell>
          <cell r="I92">
            <v>3600</v>
          </cell>
          <cell r="J92">
            <v>1500</v>
          </cell>
          <cell r="K92">
            <v>2800</v>
          </cell>
          <cell r="L92">
            <v>2400</v>
          </cell>
          <cell r="M92">
            <v>1500</v>
          </cell>
          <cell r="N92">
            <v>9511</v>
          </cell>
          <cell r="O92" t="str">
            <v>AC</v>
          </cell>
          <cell r="P92" t="str">
            <v>9701販売終了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60000</v>
          </cell>
          <cell r="AE92">
            <v>0</v>
          </cell>
          <cell r="AF92">
            <v>0</v>
          </cell>
          <cell r="AG92">
            <v>39000</v>
          </cell>
          <cell r="AH92">
            <v>0</v>
          </cell>
          <cell r="AI92">
            <v>4200</v>
          </cell>
          <cell r="AJ92">
            <v>0</v>
          </cell>
          <cell r="AK92">
            <v>3600</v>
          </cell>
          <cell r="AL92">
            <v>0</v>
          </cell>
          <cell r="AM92">
            <v>1500</v>
          </cell>
          <cell r="AN92">
            <v>0</v>
          </cell>
          <cell r="AO92">
            <v>2800</v>
          </cell>
          <cell r="AP92">
            <v>0</v>
          </cell>
          <cell r="AQ92">
            <v>2400</v>
          </cell>
          <cell r="AR92">
            <v>0</v>
          </cell>
          <cell r="AS92">
            <v>1500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9511</v>
          </cell>
          <cell r="BC92" t="str">
            <v>AC</v>
          </cell>
          <cell r="BD92" t="str">
            <v>9701販売終了</v>
          </cell>
        </row>
        <row r="93">
          <cell r="B93" t="str">
            <v>AC-CRT-15C5</v>
          </cell>
          <cell r="C93" t="str">
            <v>M6346-1</v>
          </cell>
          <cell r="D93" t="str">
            <v>15ｲﾝﾁ高解像度ｶﾗｰﾃﾞｨｽﾌﾟﾚｲ</v>
          </cell>
          <cell r="E93" t="str">
            <v>FT//ex､FT1200､FT2200､FT2400､LS660､LS550､AL､EL､
SX(M3423-Cﾓﾃﾞﾙ､M3423C-A3C0/B181)､FX､GX用｡</v>
          </cell>
          <cell r="F93">
            <v>56000</v>
          </cell>
          <cell r="G93">
            <v>39000</v>
          </cell>
          <cell r="H93">
            <v>3400</v>
          </cell>
          <cell r="I93">
            <v>2900</v>
          </cell>
          <cell r="J93">
            <v>1200</v>
          </cell>
          <cell r="K93">
            <v>2200</v>
          </cell>
          <cell r="L93">
            <v>1900</v>
          </cell>
          <cell r="M93">
            <v>1200</v>
          </cell>
          <cell r="N93">
            <v>9702</v>
          </cell>
          <cell r="O93" t="str">
            <v>AC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56000</v>
          </cell>
          <cell r="AE93">
            <v>0</v>
          </cell>
          <cell r="AF93">
            <v>0</v>
          </cell>
          <cell r="AG93">
            <v>39000</v>
          </cell>
          <cell r="AH93">
            <v>0</v>
          </cell>
          <cell r="AI93">
            <v>3400</v>
          </cell>
          <cell r="AJ93">
            <v>0</v>
          </cell>
          <cell r="AK93">
            <v>2900</v>
          </cell>
          <cell r="AL93">
            <v>0</v>
          </cell>
          <cell r="AM93">
            <v>1200</v>
          </cell>
          <cell r="AN93">
            <v>0</v>
          </cell>
          <cell r="AO93">
            <v>2200</v>
          </cell>
          <cell r="AP93">
            <v>0</v>
          </cell>
          <cell r="AQ93">
            <v>1900</v>
          </cell>
          <cell r="AR93">
            <v>0</v>
          </cell>
          <cell r="AS93">
            <v>1200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9702</v>
          </cell>
          <cell r="BC93" t="str">
            <v>AC</v>
          </cell>
        </row>
        <row r="94">
          <cell r="B94" t="str">
            <v>AC-CRT-15C4</v>
          </cell>
          <cell r="C94" t="str">
            <v>M6345-1</v>
          </cell>
          <cell r="D94" t="str">
            <v>15ｲﾝﾁ高解像度ｶﾗｰﾃﾞｨｽﾌﾟﾚｲ</v>
          </cell>
          <cell r="E94" t="str">
            <v>FT486-66S/66E､FT//s､FT//e､FT//ex､FT1200､FT2200､LS660､LS550､
XEN-PC､XEN-LSⅡ､SX､FX､GX､SV､NS用｡</v>
          </cell>
          <cell r="F94">
            <v>60000</v>
          </cell>
          <cell r="G94">
            <v>39000</v>
          </cell>
          <cell r="H94">
            <v>4200</v>
          </cell>
          <cell r="I94">
            <v>3600</v>
          </cell>
          <cell r="J94">
            <v>1500</v>
          </cell>
          <cell r="K94">
            <v>2800</v>
          </cell>
          <cell r="L94">
            <v>2400</v>
          </cell>
          <cell r="M94">
            <v>1500</v>
          </cell>
          <cell r="N94">
            <v>9512</v>
          </cell>
          <cell r="O94" t="str">
            <v>AC</v>
          </cell>
          <cell r="P94" t="str">
            <v>9608販売終了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60000</v>
          </cell>
          <cell r="AE94">
            <v>0</v>
          </cell>
          <cell r="AF94">
            <v>0</v>
          </cell>
          <cell r="AG94">
            <v>39000</v>
          </cell>
          <cell r="AH94">
            <v>0</v>
          </cell>
          <cell r="AI94">
            <v>4200</v>
          </cell>
          <cell r="AJ94">
            <v>0</v>
          </cell>
          <cell r="AK94">
            <v>3600</v>
          </cell>
          <cell r="AL94">
            <v>0</v>
          </cell>
          <cell r="AM94">
            <v>1500</v>
          </cell>
          <cell r="AN94">
            <v>0</v>
          </cell>
          <cell r="AO94">
            <v>2800</v>
          </cell>
          <cell r="AP94">
            <v>0</v>
          </cell>
          <cell r="AQ94">
            <v>2400</v>
          </cell>
          <cell r="AR94">
            <v>0</v>
          </cell>
          <cell r="AS94">
            <v>1500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9512</v>
          </cell>
          <cell r="BC94" t="str">
            <v>AC</v>
          </cell>
          <cell r="BD94" t="str">
            <v>9608販売終了</v>
          </cell>
        </row>
        <row r="95">
          <cell r="B95" t="str">
            <v>AC-CRT-17C3</v>
          </cell>
          <cell r="C95" t="str">
            <v>M6337-1</v>
          </cell>
          <cell r="D95" t="str">
            <v>17ｲﾝﾁ高解像度ｶﾗｰﾃﾞｨｽﾌﾟﾚｲ</v>
          </cell>
          <cell r="E95" t="str">
            <v>FT1200､FT2200､LS660､LS550､XEN-PC､XEN-LSⅡ(B/C/Dﾓﾃﾞﾙ)､SX､
FX､GX､SV､NS用｡</v>
          </cell>
          <cell r="F95">
            <v>110000</v>
          </cell>
          <cell r="G95">
            <v>70000</v>
          </cell>
          <cell r="H95">
            <v>11900</v>
          </cell>
          <cell r="I95">
            <v>10100</v>
          </cell>
          <cell r="J95">
            <v>4200</v>
          </cell>
          <cell r="K95">
            <v>7900</v>
          </cell>
          <cell r="L95">
            <v>6700</v>
          </cell>
          <cell r="M95">
            <v>4200</v>
          </cell>
          <cell r="N95" t="str">
            <v>9512</v>
          </cell>
          <cell r="O95" t="str">
            <v>AC</v>
          </cell>
          <cell r="P95" t="str">
            <v>販売終了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110000</v>
          </cell>
          <cell r="AE95">
            <v>0</v>
          </cell>
          <cell r="AF95">
            <v>0</v>
          </cell>
          <cell r="AG95">
            <v>70000</v>
          </cell>
          <cell r="AH95">
            <v>0</v>
          </cell>
          <cell r="AI95">
            <v>11900</v>
          </cell>
          <cell r="AJ95">
            <v>0</v>
          </cell>
          <cell r="AK95">
            <v>10100</v>
          </cell>
          <cell r="AL95">
            <v>0</v>
          </cell>
          <cell r="AM95">
            <v>4200</v>
          </cell>
          <cell r="AN95">
            <v>0</v>
          </cell>
          <cell r="AO95">
            <v>7900</v>
          </cell>
          <cell r="AP95">
            <v>0</v>
          </cell>
          <cell r="AQ95">
            <v>6700</v>
          </cell>
          <cell r="AR95">
            <v>0</v>
          </cell>
          <cell r="AS95">
            <v>4200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 t="str">
            <v>9512</v>
          </cell>
          <cell r="BC95" t="str">
            <v>AC</v>
          </cell>
          <cell r="BD95" t="str">
            <v>販売終了</v>
          </cell>
        </row>
        <row r="96">
          <cell r="B96" t="str">
            <v>AC-CRT-17C5</v>
          </cell>
          <cell r="C96" t="str">
            <v>M6339</v>
          </cell>
          <cell r="D96" t="str">
            <v>17ｲﾝﾁ高解像度ｶﾗｰﾃﾞｨｽﾌﾟﾚｲ</v>
          </cell>
          <cell r="E96" t="str">
            <v>FT1200､FT2200､LS660､LS550､XEN-PC､XEN-LSⅡ､SX､FX､GX､SV､
NS用｡</v>
          </cell>
          <cell r="F96">
            <v>110000</v>
          </cell>
          <cell r="G96">
            <v>70000</v>
          </cell>
          <cell r="H96">
            <v>7200</v>
          </cell>
          <cell r="I96">
            <v>6100</v>
          </cell>
          <cell r="J96">
            <v>2500</v>
          </cell>
          <cell r="K96">
            <v>4800</v>
          </cell>
          <cell r="L96">
            <v>4100</v>
          </cell>
          <cell r="M96">
            <v>2500</v>
          </cell>
          <cell r="N96">
            <v>9511</v>
          </cell>
          <cell r="O96" t="str">
            <v>AC</v>
          </cell>
          <cell r="P96" t="str">
            <v>販売終了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110000</v>
          </cell>
          <cell r="AE96">
            <v>0</v>
          </cell>
          <cell r="AF96">
            <v>0</v>
          </cell>
          <cell r="AG96">
            <v>70000</v>
          </cell>
          <cell r="AH96">
            <v>0</v>
          </cell>
          <cell r="AI96">
            <v>7200</v>
          </cell>
          <cell r="AJ96">
            <v>0</v>
          </cell>
          <cell r="AK96">
            <v>6100</v>
          </cell>
          <cell r="AL96">
            <v>0</v>
          </cell>
          <cell r="AM96">
            <v>2500</v>
          </cell>
          <cell r="AN96">
            <v>0</v>
          </cell>
          <cell r="AO96">
            <v>4800</v>
          </cell>
          <cell r="AP96">
            <v>0</v>
          </cell>
          <cell r="AQ96">
            <v>4100</v>
          </cell>
          <cell r="AR96">
            <v>0</v>
          </cell>
          <cell r="AS96">
            <v>2500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9511</v>
          </cell>
          <cell r="BC96" t="str">
            <v>AC</v>
          </cell>
          <cell r="BD96" t="str">
            <v>販売終了</v>
          </cell>
        </row>
        <row r="97">
          <cell r="B97" t="str">
            <v>AC-CRT-17C6</v>
          </cell>
          <cell r="C97" t="str">
            <v>M6347-1</v>
          </cell>
          <cell r="D97" t="str">
            <v>17ｲﾝﾁ高解像度ｶﾗｰﾃﾞｨｽﾌﾟﾚｲ</v>
          </cell>
          <cell r="E97" t="str">
            <v>FT//ex､FT1200､FT2200､FT2400､LS660､LS550､AL､EL､SX(M3423-Cﾓﾃﾞﾙ､
M3423C-A3C0/B181)､FX､GX用｡ﾀﾞｲﾔﾓﾝﾄﾞﾄﾛﾝ｡</v>
          </cell>
          <cell r="F97">
            <v>98000</v>
          </cell>
          <cell r="G97">
            <v>68000</v>
          </cell>
          <cell r="H97">
            <v>5900</v>
          </cell>
          <cell r="I97">
            <v>5000</v>
          </cell>
          <cell r="J97">
            <v>2100</v>
          </cell>
          <cell r="K97">
            <v>3900</v>
          </cell>
          <cell r="L97">
            <v>3300</v>
          </cell>
          <cell r="M97">
            <v>2100</v>
          </cell>
          <cell r="N97">
            <v>9702</v>
          </cell>
          <cell r="O97" t="str">
            <v>AC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98000</v>
          </cell>
          <cell r="AE97">
            <v>0</v>
          </cell>
          <cell r="AF97">
            <v>0</v>
          </cell>
          <cell r="AG97">
            <v>68000</v>
          </cell>
          <cell r="AH97">
            <v>0</v>
          </cell>
          <cell r="AI97">
            <v>5900</v>
          </cell>
          <cell r="AJ97">
            <v>0</v>
          </cell>
          <cell r="AK97">
            <v>5000</v>
          </cell>
          <cell r="AL97">
            <v>0</v>
          </cell>
          <cell r="AM97">
            <v>2100</v>
          </cell>
          <cell r="AN97">
            <v>0</v>
          </cell>
          <cell r="AO97">
            <v>3900</v>
          </cell>
          <cell r="AP97">
            <v>0</v>
          </cell>
          <cell r="AQ97">
            <v>3300</v>
          </cell>
          <cell r="AR97">
            <v>0</v>
          </cell>
          <cell r="AS97">
            <v>2100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9702</v>
          </cell>
          <cell r="BC97" t="str">
            <v>AC</v>
          </cell>
        </row>
        <row r="98">
          <cell r="B98" t="str">
            <v>AC-CRT-CBL</v>
          </cell>
          <cell r="C98" t="str">
            <v>B4040</v>
          </cell>
          <cell r="D98" t="str">
            <v>CRT補助ｹ-ﾌﾞﾙ</v>
          </cell>
          <cell r="E98" t="str">
            <v>FT486-66S､FT//s､LS660､LS550､XEN-PC､XEN-LSⅡ用｡14ｲﾝﾁCRT､
15ｲﾝﾁCRTの電源を本体から供給する場合に使用｡</v>
          </cell>
          <cell r="F98">
            <v>5000</v>
          </cell>
          <cell r="G98">
            <v>3500</v>
          </cell>
          <cell r="H98" t="str">
            <v>N/A</v>
          </cell>
          <cell r="I98" t="str">
            <v>N/A</v>
          </cell>
          <cell r="J98" t="str">
            <v>N/A</v>
          </cell>
          <cell r="K98" t="str">
            <v>N/A</v>
          </cell>
          <cell r="L98" t="str">
            <v>N/A</v>
          </cell>
          <cell r="M98" t="str">
            <v>N/A</v>
          </cell>
          <cell r="N98" t="str">
            <v>9106</v>
          </cell>
          <cell r="O98" t="str">
            <v>AC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5000</v>
          </cell>
          <cell r="AE98">
            <v>0</v>
          </cell>
          <cell r="AF98">
            <v>0</v>
          </cell>
          <cell r="AG98">
            <v>3500</v>
          </cell>
          <cell r="AH98">
            <v>0</v>
          </cell>
          <cell r="AI98" t="str">
            <v>N/A</v>
          </cell>
          <cell r="AJ98">
            <v>0</v>
          </cell>
          <cell r="AK98" t="str">
            <v>N/A</v>
          </cell>
          <cell r="AL98">
            <v>0</v>
          </cell>
          <cell r="AM98" t="str">
            <v>N/A</v>
          </cell>
          <cell r="AN98">
            <v>0</v>
          </cell>
          <cell r="AO98" t="str">
            <v>N/A</v>
          </cell>
          <cell r="AP98">
            <v>0</v>
          </cell>
          <cell r="AQ98" t="str">
            <v>N/A</v>
          </cell>
          <cell r="AR98">
            <v>0</v>
          </cell>
          <cell r="AS98" t="str">
            <v>N/A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 t="str">
            <v>9106</v>
          </cell>
          <cell r="BC98" t="str">
            <v>AC</v>
          </cell>
        </row>
        <row r="99">
          <cell r="B99" t="str">
            <v>ＨＤＤ、その他補助記憶装置</v>
          </cell>
        </row>
        <row r="100">
          <cell r="B100" t="str">
            <v>ACS-HD3-40S</v>
          </cell>
          <cell r="C100" t="str">
            <v>M6846-48</v>
          </cell>
          <cell r="D100" t="str">
            <v>内蔵3.5ｲﾝﾁﾊｰﾄﾞﾃﾞｨｽｸ装置(4GB)</v>
          </cell>
          <cell r="E100" t="str">
            <v>FT2400用｡Ultra Wide SCSI(SCA)｡</v>
          </cell>
          <cell r="F100">
            <v>230000</v>
          </cell>
          <cell r="G100">
            <v>150000</v>
          </cell>
          <cell r="H100">
            <v>15000</v>
          </cell>
          <cell r="I100">
            <v>12800</v>
          </cell>
          <cell r="J100">
            <v>5300</v>
          </cell>
          <cell r="K100">
            <v>9200</v>
          </cell>
          <cell r="L100">
            <v>7800</v>
          </cell>
          <cell r="M100">
            <v>5300</v>
          </cell>
          <cell r="N100">
            <v>9706</v>
          </cell>
          <cell r="O100" t="str">
            <v>AC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230000</v>
          </cell>
          <cell r="AE100">
            <v>0</v>
          </cell>
          <cell r="AF100">
            <v>0</v>
          </cell>
          <cell r="AG100">
            <v>150000</v>
          </cell>
          <cell r="AH100">
            <v>0</v>
          </cell>
          <cell r="AI100">
            <v>15000</v>
          </cell>
          <cell r="AJ100">
            <v>0</v>
          </cell>
          <cell r="AK100">
            <v>12800</v>
          </cell>
          <cell r="AL100">
            <v>0</v>
          </cell>
          <cell r="AM100">
            <v>5300</v>
          </cell>
          <cell r="AN100">
            <v>0</v>
          </cell>
          <cell r="AO100">
            <v>9200</v>
          </cell>
          <cell r="AP100">
            <v>0</v>
          </cell>
          <cell r="AQ100">
            <v>7800</v>
          </cell>
          <cell r="AR100">
            <v>0</v>
          </cell>
          <cell r="AS100">
            <v>5300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9706</v>
          </cell>
          <cell r="BC100" t="str">
            <v>AC</v>
          </cell>
        </row>
        <row r="101">
          <cell r="B101" t="str">
            <v>ACS-HD3-40W</v>
          </cell>
          <cell r="C101" t="str">
            <v>M6846-38</v>
          </cell>
          <cell r="D101" t="str">
            <v>内蔵3.5ｲﾝﾁﾊｰﾄﾞﾃﾞｨｽｸ装置(4GB)</v>
          </cell>
          <cell r="E101" t="str">
            <v>FT2200用｡Ultra Wide SCSI｡</v>
          </cell>
          <cell r="F101">
            <v>230000</v>
          </cell>
          <cell r="G101">
            <v>150000</v>
          </cell>
          <cell r="H101">
            <v>15000</v>
          </cell>
          <cell r="I101">
            <v>12800</v>
          </cell>
          <cell r="J101">
            <v>5300</v>
          </cell>
          <cell r="K101">
            <v>9200</v>
          </cell>
          <cell r="L101">
            <v>7800</v>
          </cell>
          <cell r="M101">
            <v>5300</v>
          </cell>
          <cell r="N101">
            <v>9703</v>
          </cell>
          <cell r="O101" t="str">
            <v>AC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230000</v>
          </cell>
          <cell r="AE101">
            <v>0</v>
          </cell>
          <cell r="AF101">
            <v>0</v>
          </cell>
          <cell r="AG101">
            <v>150000</v>
          </cell>
          <cell r="AH101">
            <v>0</v>
          </cell>
          <cell r="AI101">
            <v>15000</v>
          </cell>
          <cell r="AJ101">
            <v>0</v>
          </cell>
          <cell r="AK101">
            <v>12800</v>
          </cell>
          <cell r="AL101">
            <v>0</v>
          </cell>
          <cell r="AM101">
            <v>5300</v>
          </cell>
          <cell r="AN101">
            <v>0</v>
          </cell>
          <cell r="AO101">
            <v>9200</v>
          </cell>
          <cell r="AP101">
            <v>0</v>
          </cell>
          <cell r="AQ101">
            <v>7800</v>
          </cell>
          <cell r="AR101">
            <v>0</v>
          </cell>
          <cell r="AS101">
            <v>5300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9703</v>
          </cell>
          <cell r="BC101" t="str">
            <v>AC</v>
          </cell>
        </row>
        <row r="102">
          <cell r="B102" t="str">
            <v>ACS-HD3-40U</v>
          </cell>
          <cell r="C102" t="str">
            <v>M6846-47</v>
          </cell>
          <cell r="D102" t="str">
            <v>内蔵3.5ｲﾝﾁﾊｰﾄﾞﾃﾞｨｽｸ装置(4GB)</v>
          </cell>
          <cell r="E102" t="str">
            <v>FT1200用｡Ultra Wide SCSI｡</v>
          </cell>
          <cell r="F102">
            <v>200000</v>
          </cell>
          <cell r="G102">
            <v>130000</v>
          </cell>
          <cell r="H102">
            <v>13000</v>
          </cell>
          <cell r="I102">
            <v>11100</v>
          </cell>
          <cell r="J102">
            <v>4600</v>
          </cell>
          <cell r="K102">
            <v>8000</v>
          </cell>
          <cell r="L102">
            <v>6800</v>
          </cell>
          <cell r="M102">
            <v>4600</v>
          </cell>
          <cell r="N102">
            <v>9704</v>
          </cell>
          <cell r="O102" t="str">
            <v>AC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200000</v>
          </cell>
          <cell r="AE102">
            <v>0</v>
          </cell>
          <cell r="AF102">
            <v>0</v>
          </cell>
          <cell r="AG102">
            <v>130000</v>
          </cell>
          <cell r="AH102">
            <v>0</v>
          </cell>
          <cell r="AI102">
            <v>13000</v>
          </cell>
          <cell r="AJ102">
            <v>0</v>
          </cell>
          <cell r="AK102">
            <v>11100</v>
          </cell>
          <cell r="AL102">
            <v>0</v>
          </cell>
          <cell r="AM102">
            <v>4600</v>
          </cell>
          <cell r="AN102">
            <v>0</v>
          </cell>
          <cell r="AO102">
            <v>8000</v>
          </cell>
          <cell r="AP102">
            <v>0</v>
          </cell>
          <cell r="AQ102">
            <v>6800</v>
          </cell>
          <cell r="AR102">
            <v>0</v>
          </cell>
          <cell r="AS102">
            <v>4600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9704</v>
          </cell>
          <cell r="BC102" t="str">
            <v>AC</v>
          </cell>
        </row>
        <row r="103">
          <cell r="B103" t="str">
            <v>ACS-HD3-20W</v>
          </cell>
          <cell r="C103" t="str">
            <v>M6846-39</v>
          </cell>
          <cell r="D103" t="str">
            <v>内蔵3.5ｲﾝﾁﾊｰﾄﾞﾃﾞｨｽｸ装置(2GB)</v>
          </cell>
          <cell r="E103" t="str">
            <v>FT2200用｡Fast Wide SCSI｡</v>
          </cell>
          <cell r="F103">
            <v>180000</v>
          </cell>
          <cell r="G103">
            <v>117000</v>
          </cell>
          <cell r="H103">
            <v>11700</v>
          </cell>
          <cell r="I103">
            <v>9900</v>
          </cell>
          <cell r="J103">
            <v>4100</v>
          </cell>
          <cell r="K103">
            <v>7200</v>
          </cell>
          <cell r="L103">
            <v>6100</v>
          </cell>
          <cell r="M103">
            <v>4100</v>
          </cell>
          <cell r="N103">
            <v>9609</v>
          </cell>
          <cell r="O103" t="str">
            <v>AC</v>
          </cell>
          <cell r="P103" t="str">
            <v>9704販売終了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180000</v>
          </cell>
          <cell r="AE103">
            <v>0</v>
          </cell>
          <cell r="AF103">
            <v>0</v>
          </cell>
          <cell r="AG103">
            <v>117000</v>
          </cell>
          <cell r="AH103">
            <v>0</v>
          </cell>
          <cell r="AI103">
            <v>11700</v>
          </cell>
          <cell r="AJ103">
            <v>0</v>
          </cell>
          <cell r="AK103">
            <v>9900</v>
          </cell>
          <cell r="AL103">
            <v>0</v>
          </cell>
          <cell r="AM103">
            <v>4100</v>
          </cell>
          <cell r="AN103">
            <v>0</v>
          </cell>
          <cell r="AO103">
            <v>7200</v>
          </cell>
          <cell r="AP103">
            <v>0</v>
          </cell>
          <cell r="AQ103">
            <v>6100</v>
          </cell>
          <cell r="AR103">
            <v>0</v>
          </cell>
          <cell r="AS103">
            <v>4100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9609</v>
          </cell>
          <cell r="BC103" t="str">
            <v>AC</v>
          </cell>
          <cell r="BD103" t="str">
            <v>9704販売終了</v>
          </cell>
        </row>
        <row r="104">
          <cell r="B104" t="str">
            <v>ACS-HD3-20U</v>
          </cell>
          <cell r="C104" t="str">
            <v>M6846-46</v>
          </cell>
          <cell r="D104" t="str">
            <v>内蔵3.5ｲﾝﾁﾊｰﾄﾞﾃﾞｨｽｸ装置(2GB)</v>
          </cell>
          <cell r="E104" t="str">
            <v>FT1200(M3522-A120/A12N)用｡Ultra Wide SCSI｡</v>
          </cell>
          <cell r="F104">
            <v>150000</v>
          </cell>
          <cell r="G104">
            <v>97000</v>
          </cell>
          <cell r="H104">
            <v>9800</v>
          </cell>
          <cell r="I104">
            <v>8300</v>
          </cell>
          <cell r="J104">
            <v>3400</v>
          </cell>
          <cell r="K104">
            <v>6000</v>
          </cell>
          <cell r="L104">
            <v>5100</v>
          </cell>
          <cell r="M104">
            <v>3400</v>
          </cell>
          <cell r="N104">
            <v>9701</v>
          </cell>
          <cell r="O104" t="str">
            <v>AC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150000</v>
          </cell>
          <cell r="AE104">
            <v>0</v>
          </cell>
          <cell r="AF104">
            <v>0</v>
          </cell>
          <cell r="AG104">
            <v>97000</v>
          </cell>
          <cell r="AH104">
            <v>0</v>
          </cell>
          <cell r="AI104">
            <v>9800</v>
          </cell>
          <cell r="AJ104">
            <v>0</v>
          </cell>
          <cell r="AK104">
            <v>8300</v>
          </cell>
          <cell r="AL104">
            <v>0</v>
          </cell>
          <cell r="AM104">
            <v>3400</v>
          </cell>
          <cell r="AN104">
            <v>0</v>
          </cell>
          <cell r="AO104">
            <v>6000</v>
          </cell>
          <cell r="AP104">
            <v>0</v>
          </cell>
          <cell r="AQ104">
            <v>5100</v>
          </cell>
          <cell r="AR104">
            <v>0</v>
          </cell>
          <cell r="AS104">
            <v>3400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9701</v>
          </cell>
          <cell r="BC104" t="str">
            <v>AC</v>
          </cell>
        </row>
        <row r="105">
          <cell r="B105" t="str">
            <v>ACS-HD3-200</v>
          </cell>
          <cell r="C105" t="str">
            <v>M6846-31</v>
          </cell>
          <cell r="D105" t="str">
            <v>内蔵3.5ｲﾝﾁﾊｰﾄﾞﾃﾞｨｽｸ装置(2GB)</v>
          </cell>
          <cell r="E105" t="str">
            <v>FT//ex(M3519-16R)用｡SCSI-2｡</v>
          </cell>
          <cell r="F105" t="str">
            <v>OPEN価格</v>
          </cell>
          <cell r="G105">
            <v>30000</v>
          </cell>
          <cell r="H105">
            <v>18200</v>
          </cell>
          <cell r="I105">
            <v>15500</v>
          </cell>
          <cell r="J105">
            <v>6400</v>
          </cell>
          <cell r="K105">
            <v>11200</v>
          </cell>
          <cell r="L105">
            <v>9500</v>
          </cell>
          <cell r="M105">
            <v>6400</v>
          </cell>
          <cell r="N105">
            <v>9509</v>
          </cell>
          <cell r="O105" t="str">
            <v>AC</v>
          </cell>
          <cell r="P105" t="str">
            <v>ｷｬﾝﾍﾟｰﾝ実施中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 t="str">
            <v>OPEN価格</v>
          </cell>
          <cell r="AE105">
            <v>0</v>
          </cell>
          <cell r="AF105">
            <v>0</v>
          </cell>
          <cell r="AG105">
            <v>30000</v>
          </cell>
          <cell r="AH105">
            <v>0</v>
          </cell>
          <cell r="AI105">
            <v>18200</v>
          </cell>
          <cell r="AJ105">
            <v>0</v>
          </cell>
          <cell r="AK105">
            <v>15500</v>
          </cell>
          <cell r="AL105">
            <v>0</v>
          </cell>
          <cell r="AM105">
            <v>6400</v>
          </cell>
          <cell r="AN105">
            <v>0</v>
          </cell>
          <cell r="AO105">
            <v>11200</v>
          </cell>
          <cell r="AP105">
            <v>0</v>
          </cell>
          <cell r="AQ105">
            <v>9500</v>
          </cell>
          <cell r="AR105">
            <v>0</v>
          </cell>
          <cell r="AS105">
            <v>6400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9509</v>
          </cell>
          <cell r="BC105" t="str">
            <v>AC</v>
          </cell>
          <cell r="BD105" t="str">
            <v>ｷｬﾝﾍﾟｰﾝ実施中</v>
          </cell>
        </row>
        <row r="106">
          <cell r="B106" t="str">
            <v>ACS-HD3-100</v>
          </cell>
          <cell r="C106" t="str">
            <v>M6846-26</v>
          </cell>
          <cell r="D106" t="str">
            <v>内蔵3.5ｲﾝﾁﾊｰﾄﾞﾃﾞｨｽｸ装置(1GB)</v>
          </cell>
          <cell r="E106" t="str">
            <v>FT//ex(M3517､M3518)用｡SCSI-2｡</v>
          </cell>
          <cell r="F106" t="str">
            <v>OPEN価格</v>
          </cell>
          <cell r="G106">
            <v>20000</v>
          </cell>
          <cell r="H106">
            <v>12400</v>
          </cell>
          <cell r="I106">
            <v>10500</v>
          </cell>
          <cell r="J106">
            <v>4300</v>
          </cell>
          <cell r="K106">
            <v>7600</v>
          </cell>
          <cell r="L106">
            <v>6500</v>
          </cell>
          <cell r="M106">
            <v>4300</v>
          </cell>
          <cell r="N106">
            <v>9503</v>
          </cell>
          <cell r="O106" t="str">
            <v>AC</v>
          </cell>
          <cell r="P106" t="str">
            <v>ｷｬﾝﾍﾟｰﾝ実施中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 t="str">
            <v>OPEN価格</v>
          </cell>
          <cell r="AE106">
            <v>0</v>
          </cell>
          <cell r="AF106">
            <v>0</v>
          </cell>
          <cell r="AG106">
            <v>20000</v>
          </cell>
          <cell r="AH106">
            <v>0</v>
          </cell>
          <cell r="AI106">
            <v>12400</v>
          </cell>
          <cell r="AJ106">
            <v>0</v>
          </cell>
          <cell r="AK106">
            <v>10500</v>
          </cell>
          <cell r="AL106">
            <v>0</v>
          </cell>
          <cell r="AM106">
            <v>4300</v>
          </cell>
          <cell r="AN106">
            <v>0</v>
          </cell>
          <cell r="AO106">
            <v>7600</v>
          </cell>
          <cell r="AP106">
            <v>0</v>
          </cell>
          <cell r="AQ106">
            <v>6500</v>
          </cell>
          <cell r="AR106">
            <v>0</v>
          </cell>
          <cell r="AS106">
            <v>4300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9503</v>
          </cell>
          <cell r="BC106" t="str">
            <v>AC</v>
          </cell>
          <cell r="BD106" t="str">
            <v>ｷｬﾝﾍﾟｰﾝ実施中</v>
          </cell>
        </row>
        <row r="107">
          <cell r="B107" t="str">
            <v>ACS-FXD3-2GB</v>
          </cell>
          <cell r="C107" t="str">
            <v>M6846-34</v>
          </cell>
          <cell r="D107" t="str">
            <v>内蔵3.5ｲﾝﾁﾊｰﾄﾞﾃﾞｨｽｸ装置(2GB)</v>
          </cell>
          <cell r="E107" t="str">
            <v>FT486-66E､FT//e､FT//ex(M3517-A110､M3518-A110､M3519-A120､
M3520)､LS550(M3557-Aﾓﾃﾞﾙ)用｡SCSI-2｡</v>
          </cell>
          <cell r="F107">
            <v>180000</v>
          </cell>
          <cell r="G107">
            <v>117000</v>
          </cell>
          <cell r="H107">
            <v>18200</v>
          </cell>
          <cell r="I107">
            <v>15500</v>
          </cell>
          <cell r="J107">
            <v>6400</v>
          </cell>
          <cell r="K107">
            <v>11200</v>
          </cell>
          <cell r="L107">
            <v>9500</v>
          </cell>
          <cell r="M107">
            <v>6400</v>
          </cell>
          <cell r="N107">
            <v>9601</v>
          </cell>
          <cell r="O107" t="str">
            <v>AC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180000</v>
          </cell>
          <cell r="AE107">
            <v>0</v>
          </cell>
          <cell r="AF107">
            <v>0</v>
          </cell>
          <cell r="AG107">
            <v>117000</v>
          </cell>
          <cell r="AH107">
            <v>0</v>
          </cell>
          <cell r="AI107">
            <v>18200</v>
          </cell>
          <cell r="AJ107">
            <v>0</v>
          </cell>
          <cell r="AK107">
            <v>15500</v>
          </cell>
          <cell r="AL107">
            <v>0</v>
          </cell>
          <cell r="AM107">
            <v>6400</v>
          </cell>
          <cell r="AN107">
            <v>0</v>
          </cell>
          <cell r="AO107">
            <v>11200</v>
          </cell>
          <cell r="AP107">
            <v>0</v>
          </cell>
          <cell r="AQ107">
            <v>9500</v>
          </cell>
          <cell r="AR107">
            <v>0</v>
          </cell>
          <cell r="AS107">
            <v>6400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9601</v>
          </cell>
          <cell r="BC107" t="str">
            <v>AC</v>
          </cell>
        </row>
        <row r="108">
          <cell r="B108" t="str">
            <v>ACS-FXD3-2GS</v>
          </cell>
          <cell r="C108" t="str">
            <v>M6846-34</v>
          </cell>
          <cell r="D108" t="str">
            <v>内蔵3.5ｲﾝﾁﾊｰﾄﾞﾃﾞｨｽｸ装置(2GB)</v>
          </cell>
          <cell r="E108" t="str">
            <v>FT486-66S､FT//s用｡SCSI-2｡</v>
          </cell>
          <cell r="F108">
            <v>180000</v>
          </cell>
          <cell r="G108">
            <v>117000</v>
          </cell>
          <cell r="H108">
            <v>18200</v>
          </cell>
          <cell r="I108">
            <v>15500</v>
          </cell>
          <cell r="J108">
            <v>6400</v>
          </cell>
          <cell r="K108">
            <v>11200</v>
          </cell>
          <cell r="L108">
            <v>9500</v>
          </cell>
          <cell r="M108">
            <v>6400</v>
          </cell>
          <cell r="N108">
            <v>9606</v>
          </cell>
          <cell r="O108" t="str">
            <v>AC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180000</v>
          </cell>
          <cell r="AE108">
            <v>0</v>
          </cell>
          <cell r="AF108">
            <v>0</v>
          </cell>
          <cell r="AG108">
            <v>117000</v>
          </cell>
          <cell r="AH108">
            <v>0</v>
          </cell>
          <cell r="AI108">
            <v>18200</v>
          </cell>
          <cell r="AJ108">
            <v>0</v>
          </cell>
          <cell r="AK108">
            <v>15500</v>
          </cell>
          <cell r="AL108">
            <v>0</v>
          </cell>
          <cell r="AM108">
            <v>6400</v>
          </cell>
          <cell r="AN108">
            <v>0</v>
          </cell>
          <cell r="AO108">
            <v>11200</v>
          </cell>
          <cell r="AP108">
            <v>0</v>
          </cell>
          <cell r="AQ108">
            <v>9500</v>
          </cell>
          <cell r="AR108">
            <v>0</v>
          </cell>
          <cell r="AS108">
            <v>6400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9606</v>
          </cell>
          <cell r="BC108" t="str">
            <v>AC</v>
          </cell>
        </row>
        <row r="109">
          <cell r="B109" t="str">
            <v>ACW-FXD3-17</v>
          </cell>
          <cell r="C109" t="str">
            <v>M6846-22</v>
          </cell>
          <cell r="D109" t="str">
            <v>内蔵3.5ｲﾝﾁﾊｰﾄﾞﾃﾞｨｽｸ装置(170MB)</v>
          </cell>
          <cell r="E109" t="str">
            <v>XEN-LSⅡ用｡但し､XEN-LSⅡ(B/Cﾓﾃﾞﾙ)の場合はHDD増設用
BIOS-ROM(B4026)が必要｡</v>
          </cell>
          <cell r="F109">
            <v>70000</v>
          </cell>
          <cell r="G109">
            <v>49000</v>
          </cell>
          <cell r="H109">
            <v>4200</v>
          </cell>
          <cell r="I109">
            <v>3600</v>
          </cell>
          <cell r="J109">
            <v>1500</v>
          </cell>
          <cell r="K109">
            <v>2800</v>
          </cell>
          <cell r="L109">
            <v>2400</v>
          </cell>
          <cell r="M109">
            <v>1500</v>
          </cell>
          <cell r="N109">
            <v>9405</v>
          </cell>
          <cell r="O109" t="str">
            <v>AC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70000</v>
          </cell>
          <cell r="AE109">
            <v>0</v>
          </cell>
          <cell r="AF109">
            <v>0</v>
          </cell>
          <cell r="AG109">
            <v>49000</v>
          </cell>
          <cell r="AH109">
            <v>0</v>
          </cell>
          <cell r="AI109">
            <v>4200</v>
          </cell>
          <cell r="AJ109">
            <v>0</v>
          </cell>
          <cell r="AK109">
            <v>3600</v>
          </cell>
          <cell r="AL109">
            <v>0</v>
          </cell>
          <cell r="AM109">
            <v>1500</v>
          </cell>
          <cell r="AN109">
            <v>0</v>
          </cell>
          <cell r="AO109">
            <v>2800</v>
          </cell>
          <cell r="AP109">
            <v>0</v>
          </cell>
          <cell r="AQ109">
            <v>2400</v>
          </cell>
          <cell r="AR109">
            <v>0</v>
          </cell>
          <cell r="AS109">
            <v>1500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9405</v>
          </cell>
          <cell r="BC109" t="str">
            <v>AC</v>
          </cell>
        </row>
        <row r="110">
          <cell r="B110" t="str">
            <v>ACW-FXD3-52</v>
          </cell>
          <cell r="C110" t="str">
            <v>M6846-24</v>
          </cell>
          <cell r="D110" t="str">
            <v>内蔵3.5ｲﾝﾁﾊｰﾄﾞﾃﾞｨｽｸ装置(520MB)</v>
          </cell>
          <cell r="E110" t="str">
            <v>LS550(M3551-A/B/Cﾓﾃﾞﾙ､M3553-Aﾓﾃﾞﾙ､M3554-Aﾓﾃﾞﾙ)､XEN－PC､
XEN-LSⅡ用｡但し､XEN-PC(Aﾓﾃﾞﾙ)､XEN-LSⅡ(B/Cﾓﾃﾞﾙ)の場合は
HDD増設用BIOS-ROM(B4026)が必要｡</v>
          </cell>
          <cell r="F110">
            <v>40000</v>
          </cell>
          <cell r="G110">
            <v>20000</v>
          </cell>
          <cell r="H110">
            <v>17400</v>
          </cell>
          <cell r="I110">
            <v>14800</v>
          </cell>
          <cell r="J110">
            <v>6100</v>
          </cell>
          <cell r="K110">
            <v>11600</v>
          </cell>
          <cell r="L110">
            <v>9900</v>
          </cell>
          <cell r="M110">
            <v>6100</v>
          </cell>
          <cell r="N110">
            <v>9405</v>
          </cell>
          <cell r="O110" t="str">
            <v>AC</v>
          </cell>
          <cell r="P110" t="str">
            <v>9704販売終了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40000</v>
          </cell>
          <cell r="AE110">
            <v>0</v>
          </cell>
          <cell r="AF110">
            <v>0</v>
          </cell>
          <cell r="AG110">
            <v>20000</v>
          </cell>
          <cell r="AH110">
            <v>0</v>
          </cell>
          <cell r="AI110">
            <v>17400</v>
          </cell>
          <cell r="AJ110">
            <v>0</v>
          </cell>
          <cell r="AK110">
            <v>14800</v>
          </cell>
          <cell r="AL110">
            <v>0</v>
          </cell>
          <cell r="AM110">
            <v>6100</v>
          </cell>
          <cell r="AN110">
            <v>0</v>
          </cell>
          <cell r="AO110">
            <v>11600</v>
          </cell>
          <cell r="AP110">
            <v>0</v>
          </cell>
          <cell r="AQ110">
            <v>9900</v>
          </cell>
          <cell r="AR110">
            <v>0</v>
          </cell>
          <cell r="AS110">
            <v>6100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9405</v>
          </cell>
          <cell r="BC110" t="str">
            <v>AC</v>
          </cell>
          <cell r="BD110" t="str">
            <v>9704販売終了</v>
          </cell>
        </row>
        <row r="111">
          <cell r="B111" t="str">
            <v>ACW-FXD3-120</v>
          </cell>
          <cell r="C111" t="str">
            <v>M6846-43</v>
          </cell>
          <cell r="D111" t="str">
            <v>内蔵3.5ｲﾝﾁﾊｰﾄﾞﾃﾞｨｽｸ装置(1.2GB)</v>
          </cell>
          <cell r="E111" t="str">
            <v>LS660､LS550(M3551､M3553､M3554､M3557-Bﾓﾃﾞﾙ)用｡</v>
          </cell>
          <cell r="F111">
            <v>60000</v>
          </cell>
          <cell r="G111">
            <v>42000</v>
          </cell>
          <cell r="H111">
            <v>6600</v>
          </cell>
          <cell r="I111">
            <v>5600</v>
          </cell>
          <cell r="J111">
            <v>2300</v>
          </cell>
          <cell r="K111">
            <v>4400</v>
          </cell>
          <cell r="L111">
            <v>3700</v>
          </cell>
          <cell r="M111">
            <v>2300</v>
          </cell>
          <cell r="N111">
            <v>9701</v>
          </cell>
          <cell r="O111" t="str">
            <v>AC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60000</v>
          </cell>
          <cell r="AE111">
            <v>0</v>
          </cell>
          <cell r="AF111">
            <v>0</v>
          </cell>
          <cell r="AG111">
            <v>42000</v>
          </cell>
          <cell r="AH111">
            <v>0</v>
          </cell>
          <cell r="AI111">
            <v>6600</v>
          </cell>
          <cell r="AJ111">
            <v>0</v>
          </cell>
          <cell r="AK111">
            <v>5600</v>
          </cell>
          <cell r="AL111">
            <v>0</v>
          </cell>
          <cell r="AM111">
            <v>2300</v>
          </cell>
          <cell r="AN111">
            <v>0</v>
          </cell>
          <cell r="AO111">
            <v>4400</v>
          </cell>
          <cell r="AP111">
            <v>0</v>
          </cell>
          <cell r="AQ111">
            <v>3700</v>
          </cell>
          <cell r="AR111">
            <v>0</v>
          </cell>
          <cell r="AS111">
            <v>2300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9701</v>
          </cell>
          <cell r="BC111" t="str">
            <v>AC</v>
          </cell>
        </row>
        <row r="112">
          <cell r="B112" t="str">
            <v>ACW-FXD3-300</v>
          </cell>
          <cell r="C112" t="str">
            <v>M6846-33</v>
          </cell>
          <cell r="D112" t="str">
            <v>内蔵3.5ｲﾝﾁﾊｰﾄﾞﾃﾞｨｽｸ装置(3.2GB)</v>
          </cell>
          <cell r="E112" t="str">
            <v>LS660､LS550(M3551､M3553､M3554､M3557-Bﾓﾃﾞﾙ)用｡</v>
          </cell>
          <cell r="F112">
            <v>180000</v>
          </cell>
          <cell r="G112">
            <v>126000</v>
          </cell>
          <cell r="H112">
            <v>12000</v>
          </cell>
          <cell r="I112">
            <v>10200</v>
          </cell>
          <cell r="J112">
            <v>4200</v>
          </cell>
          <cell r="K112">
            <v>8000</v>
          </cell>
          <cell r="L112">
            <v>6800</v>
          </cell>
          <cell r="M112">
            <v>4200</v>
          </cell>
          <cell r="N112">
            <v>9612</v>
          </cell>
          <cell r="O112" t="str">
            <v>AC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180000</v>
          </cell>
          <cell r="AE112">
            <v>0</v>
          </cell>
          <cell r="AF112">
            <v>0</v>
          </cell>
          <cell r="AG112">
            <v>126000</v>
          </cell>
          <cell r="AH112">
            <v>0</v>
          </cell>
          <cell r="AI112">
            <v>12000</v>
          </cell>
          <cell r="AJ112">
            <v>0</v>
          </cell>
          <cell r="AK112">
            <v>10200</v>
          </cell>
          <cell r="AL112">
            <v>0</v>
          </cell>
          <cell r="AM112">
            <v>4200</v>
          </cell>
          <cell r="AN112">
            <v>0</v>
          </cell>
          <cell r="AO112">
            <v>8000</v>
          </cell>
          <cell r="AP112">
            <v>0</v>
          </cell>
          <cell r="AQ112">
            <v>6800</v>
          </cell>
          <cell r="AR112">
            <v>0</v>
          </cell>
          <cell r="AS112">
            <v>4200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9612</v>
          </cell>
          <cell r="BC112" t="str">
            <v>AC</v>
          </cell>
        </row>
        <row r="113">
          <cell r="B113" t="str">
            <v>ACW-HDD-ROM</v>
          </cell>
          <cell r="C113" t="str">
            <v>B4026</v>
          </cell>
          <cell r="D113" t="str">
            <v>HDD増設用BIOS-ROM</v>
          </cell>
          <cell r="E113" t="str">
            <v>XEN-PC(Aﾓﾃﾞﾙ)､XEN-LSⅡ(B/Cﾓﾃﾞﾙ)用｡</v>
          </cell>
          <cell r="F113">
            <v>0</v>
          </cell>
          <cell r="G113">
            <v>0</v>
          </cell>
          <cell r="H113" t="str">
            <v>N/A</v>
          </cell>
          <cell r="I113" t="str">
            <v>N/A</v>
          </cell>
          <cell r="J113" t="str">
            <v>N/A</v>
          </cell>
          <cell r="K113" t="str">
            <v>N/A</v>
          </cell>
          <cell r="L113" t="str">
            <v>N/A</v>
          </cell>
          <cell r="M113" t="str">
            <v>N/A</v>
          </cell>
          <cell r="N113">
            <v>9406</v>
          </cell>
          <cell r="O113" t="str">
            <v>AC</v>
          </cell>
          <cell r="P113" t="str">
            <v>非売品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 t="str">
            <v>N/A</v>
          </cell>
          <cell r="AJ113">
            <v>0</v>
          </cell>
          <cell r="AK113" t="str">
            <v>N/A</v>
          </cell>
          <cell r="AL113">
            <v>0</v>
          </cell>
          <cell r="AM113" t="str">
            <v>N/A</v>
          </cell>
          <cell r="AN113">
            <v>0</v>
          </cell>
          <cell r="AO113" t="str">
            <v>N/A</v>
          </cell>
          <cell r="AP113">
            <v>0</v>
          </cell>
          <cell r="AQ113" t="str">
            <v>N/A</v>
          </cell>
          <cell r="AR113">
            <v>0</v>
          </cell>
          <cell r="AS113" t="str">
            <v>N/A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9406</v>
          </cell>
          <cell r="BC113" t="str">
            <v>AC</v>
          </cell>
          <cell r="BD113" t="str">
            <v>非売品</v>
          </cell>
        </row>
        <row r="114">
          <cell r="B114" t="str">
            <v>ACS-FXD-K</v>
          </cell>
          <cell r="C114" t="str">
            <v>M6916-3</v>
          </cell>
          <cell r="D114" t="str">
            <v>ﾊｰﾄﾞﾃﾞｨｽｸ増設ｷｯﾄ</v>
          </cell>
          <cell r="E114" t="str">
            <v>FT486-66S､FT//s用｡内蔵3.5ｲﾝﾁﾊｰﾄﾞﾃﾞｨｽｸ装置増設用金具｡</v>
          </cell>
          <cell r="F114">
            <v>20000</v>
          </cell>
          <cell r="G114">
            <v>13000</v>
          </cell>
          <cell r="H114" t="str">
            <v>N/A</v>
          </cell>
          <cell r="I114" t="str">
            <v>N/A</v>
          </cell>
          <cell r="J114" t="str">
            <v>N/A</v>
          </cell>
          <cell r="K114" t="str">
            <v>N/A</v>
          </cell>
          <cell r="L114" t="str">
            <v>N/A</v>
          </cell>
          <cell r="M114" t="str">
            <v>N/A</v>
          </cell>
          <cell r="N114" t="str">
            <v>9106</v>
          </cell>
          <cell r="O114" t="str">
            <v>AC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20000</v>
          </cell>
          <cell r="AE114">
            <v>0</v>
          </cell>
          <cell r="AF114">
            <v>0</v>
          </cell>
          <cell r="AG114">
            <v>13000</v>
          </cell>
          <cell r="AH114">
            <v>0</v>
          </cell>
          <cell r="AI114" t="str">
            <v>N/A</v>
          </cell>
          <cell r="AJ114">
            <v>0</v>
          </cell>
          <cell r="AK114" t="str">
            <v>N/A</v>
          </cell>
          <cell r="AL114">
            <v>0</v>
          </cell>
          <cell r="AM114" t="str">
            <v>N/A</v>
          </cell>
          <cell r="AN114">
            <v>0</v>
          </cell>
          <cell r="AO114" t="str">
            <v>N/A</v>
          </cell>
          <cell r="AP114">
            <v>0</v>
          </cell>
          <cell r="AQ114" t="str">
            <v>N/A</v>
          </cell>
          <cell r="AR114">
            <v>0</v>
          </cell>
          <cell r="AS114" t="str">
            <v>N/A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 t="str">
            <v>9106</v>
          </cell>
          <cell r="BC114" t="str">
            <v>AC</v>
          </cell>
        </row>
        <row r="115">
          <cell r="B115" t="str">
            <v>ACS-FXD-K2</v>
          </cell>
          <cell r="C115" t="str">
            <v>M6916-6</v>
          </cell>
          <cell r="D115" t="str">
            <v>ﾊｰﾄﾞﾃﾞｨｽｸ増設ｷｯﾄ2</v>
          </cell>
          <cell r="E115" t="str">
            <v>FT//s用｡内蔵3.5ｲﾝﾁﾊｰﾄﾞﾃﾞｨｽｸ装置増設用金具｡</v>
          </cell>
          <cell r="F115">
            <v>20000</v>
          </cell>
          <cell r="G115">
            <v>13000</v>
          </cell>
          <cell r="H115" t="str">
            <v>N/A</v>
          </cell>
          <cell r="I115" t="str">
            <v>N/A</v>
          </cell>
          <cell r="J115" t="str">
            <v>N/A</v>
          </cell>
          <cell r="K115" t="str">
            <v>N/A</v>
          </cell>
          <cell r="L115" t="str">
            <v>N/A</v>
          </cell>
          <cell r="M115" t="str">
            <v>N/A</v>
          </cell>
          <cell r="N115">
            <v>9401</v>
          </cell>
          <cell r="O115" t="str">
            <v>AC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20000</v>
          </cell>
          <cell r="AE115">
            <v>0</v>
          </cell>
          <cell r="AF115">
            <v>0</v>
          </cell>
          <cell r="AG115">
            <v>13000</v>
          </cell>
          <cell r="AH115">
            <v>0</v>
          </cell>
          <cell r="AI115" t="str">
            <v>N/A</v>
          </cell>
          <cell r="AJ115">
            <v>0</v>
          </cell>
          <cell r="AK115" t="str">
            <v>N/A</v>
          </cell>
          <cell r="AL115">
            <v>0</v>
          </cell>
          <cell r="AM115" t="str">
            <v>N/A</v>
          </cell>
          <cell r="AN115">
            <v>0</v>
          </cell>
          <cell r="AO115" t="str">
            <v>N/A</v>
          </cell>
          <cell r="AP115">
            <v>0</v>
          </cell>
          <cell r="AQ115" t="str">
            <v>N/A</v>
          </cell>
          <cell r="AR115">
            <v>0</v>
          </cell>
          <cell r="AS115" t="str">
            <v>N/A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9401</v>
          </cell>
          <cell r="BC115" t="str">
            <v>AC</v>
          </cell>
        </row>
        <row r="116">
          <cell r="B116" t="str">
            <v>ACS-5SD-K</v>
          </cell>
          <cell r="C116" t="str">
            <v>M6916-8</v>
          </cell>
          <cell r="D116" t="str">
            <v>5ｲﾝﾁﾃﾞﾊﾞｲｽ増設ｷｯﾄ</v>
          </cell>
          <cell r="E116" t="str">
            <v>FT//ex(M3516､M3517､M3518､M3519､M3520､M3521)､FT2200用｡</v>
          </cell>
          <cell r="F116">
            <v>20000</v>
          </cell>
          <cell r="G116">
            <v>13000</v>
          </cell>
          <cell r="H116" t="str">
            <v>N/A</v>
          </cell>
          <cell r="I116" t="str">
            <v>N/A</v>
          </cell>
          <cell r="J116" t="str">
            <v>N/A</v>
          </cell>
          <cell r="K116" t="str">
            <v>N/A</v>
          </cell>
          <cell r="L116" t="str">
            <v>N/A</v>
          </cell>
          <cell r="M116" t="str">
            <v>N/A</v>
          </cell>
          <cell r="N116">
            <v>9406</v>
          </cell>
          <cell r="O116" t="str">
            <v>AC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20000</v>
          </cell>
          <cell r="AE116">
            <v>0</v>
          </cell>
          <cell r="AF116">
            <v>0</v>
          </cell>
          <cell r="AG116">
            <v>13000</v>
          </cell>
          <cell r="AH116">
            <v>0</v>
          </cell>
          <cell r="AI116" t="str">
            <v>N/A</v>
          </cell>
          <cell r="AJ116">
            <v>0</v>
          </cell>
          <cell r="AK116" t="str">
            <v>N/A</v>
          </cell>
          <cell r="AL116">
            <v>0</v>
          </cell>
          <cell r="AM116" t="str">
            <v>N/A</v>
          </cell>
          <cell r="AN116">
            <v>0</v>
          </cell>
          <cell r="AO116" t="str">
            <v>N/A</v>
          </cell>
          <cell r="AP116">
            <v>0</v>
          </cell>
          <cell r="AQ116" t="str">
            <v>N/A</v>
          </cell>
          <cell r="AR116">
            <v>0</v>
          </cell>
          <cell r="AS116" t="str">
            <v>N/A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9406</v>
          </cell>
          <cell r="BC116" t="str">
            <v>AC</v>
          </cell>
        </row>
        <row r="117">
          <cell r="B117" t="str">
            <v>ACS-HBAY-29</v>
          </cell>
          <cell r="C117" t="str">
            <v>HBAY-29</v>
          </cell>
          <cell r="D117" t="str">
            <v>増設ﾃﾞｨｽｸ･ﾍﾞｲ</v>
          </cell>
          <cell r="E117" t="str">
            <v>FT2400用｡ﾊｰﾄﾞﾃﾞｨｽｸをﾃﾞｭﾌﾟﾚｯｸｽ構成、または6台以上にする場合に
必要｡工場ｵﾌﾟｼｮﾝのため､apricot PCｻｰﾊﾞ H/Wｺﾝﾌｨｸﾞﾚｰｼｮﾝｻｰﾋﾞｽが
必要｡</v>
          </cell>
          <cell r="F117">
            <v>78000</v>
          </cell>
          <cell r="G117">
            <v>51000</v>
          </cell>
          <cell r="H117">
            <v>5000</v>
          </cell>
          <cell r="I117">
            <v>4300</v>
          </cell>
          <cell r="J117">
            <v>1800</v>
          </cell>
          <cell r="K117">
            <v>3100</v>
          </cell>
          <cell r="L117">
            <v>2600</v>
          </cell>
          <cell r="M117">
            <v>1800</v>
          </cell>
          <cell r="N117">
            <v>9706</v>
          </cell>
          <cell r="O117" t="str">
            <v>AC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78000</v>
          </cell>
          <cell r="AE117">
            <v>0</v>
          </cell>
          <cell r="AF117">
            <v>0</v>
          </cell>
          <cell r="AG117">
            <v>51000</v>
          </cell>
          <cell r="AH117">
            <v>0</v>
          </cell>
          <cell r="AI117">
            <v>5000</v>
          </cell>
          <cell r="AJ117">
            <v>0</v>
          </cell>
          <cell r="AK117">
            <v>4300</v>
          </cell>
          <cell r="AL117">
            <v>0</v>
          </cell>
          <cell r="AM117">
            <v>1800</v>
          </cell>
          <cell r="AN117">
            <v>0</v>
          </cell>
          <cell r="AO117">
            <v>3100</v>
          </cell>
          <cell r="AP117">
            <v>0</v>
          </cell>
          <cell r="AQ117">
            <v>2600</v>
          </cell>
          <cell r="AR117">
            <v>0</v>
          </cell>
          <cell r="AS117">
            <v>1800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9706</v>
          </cell>
          <cell r="BC117" t="str">
            <v>AC</v>
          </cell>
        </row>
        <row r="118">
          <cell r="B118" t="str">
            <v>PN-RDC-5</v>
          </cell>
          <cell r="C118" t="str">
            <v>M6886-1</v>
          </cell>
          <cell r="D118" t="str">
            <v>半導体ﾃﾞｨｽｸｶｰﾄﾞ(5MB)</v>
          </cell>
          <cell r="E118" t="str">
            <v>AL､EL､SX､FX､GX､SV､NS用｡PCMCIA TYPEⅡ｡</v>
          </cell>
          <cell r="F118">
            <v>70000</v>
          </cell>
          <cell r="G118">
            <v>49000</v>
          </cell>
          <cell r="H118" t="str">
            <v>N/A</v>
          </cell>
          <cell r="I118" t="str">
            <v>N/A</v>
          </cell>
          <cell r="J118" t="str">
            <v>N/A</v>
          </cell>
          <cell r="K118" t="str">
            <v>N/A</v>
          </cell>
          <cell r="L118" t="str">
            <v>N/A</v>
          </cell>
          <cell r="M118" t="str">
            <v>N/A</v>
          </cell>
          <cell r="N118">
            <v>9311</v>
          </cell>
          <cell r="O118" t="str">
            <v>MI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70000</v>
          </cell>
          <cell r="AE118">
            <v>0</v>
          </cell>
          <cell r="AF118">
            <v>0</v>
          </cell>
          <cell r="AG118">
            <v>49000</v>
          </cell>
          <cell r="AH118">
            <v>0</v>
          </cell>
          <cell r="AI118" t="str">
            <v>N/A</v>
          </cell>
          <cell r="AJ118">
            <v>0</v>
          </cell>
          <cell r="AK118" t="str">
            <v>N/A</v>
          </cell>
          <cell r="AL118">
            <v>0</v>
          </cell>
          <cell r="AM118" t="str">
            <v>N/A</v>
          </cell>
          <cell r="AN118">
            <v>0</v>
          </cell>
          <cell r="AO118" t="str">
            <v>N/A</v>
          </cell>
          <cell r="AP118">
            <v>0</v>
          </cell>
          <cell r="AQ118" t="str">
            <v>N/A</v>
          </cell>
          <cell r="AR118">
            <v>0</v>
          </cell>
          <cell r="AS118" t="str">
            <v>N/A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9311</v>
          </cell>
          <cell r="BC118" t="str">
            <v>MI</v>
          </cell>
        </row>
        <row r="119">
          <cell r="B119" t="str">
            <v>PN-RDC-10</v>
          </cell>
          <cell r="C119" t="str">
            <v>M6886-2</v>
          </cell>
          <cell r="D119" t="str">
            <v>半導体ﾃﾞｨｽｸｶｰﾄﾞ(10MB)</v>
          </cell>
          <cell r="E119" t="str">
            <v>AL､EL､SX､FX､GX､SV､NS用｡PCMCIA TYPEⅡ｡</v>
          </cell>
          <cell r="F119">
            <v>100000</v>
          </cell>
          <cell r="G119">
            <v>70000</v>
          </cell>
          <cell r="H119" t="str">
            <v>N/A</v>
          </cell>
          <cell r="I119" t="str">
            <v>N/A</v>
          </cell>
          <cell r="J119" t="str">
            <v>N/A</v>
          </cell>
          <cell r="K119" t="str">
            <v>N/A</v>
          </cell>
          <cell r="L119" t="str">
            <v>N/A</v>
          </cell>
          <cell r="M119" t="str">
            <v>N/A</v>
          </cell>
          <cell r="N119">
            <v>9311</v>
          </cell>
          <cell r="O119" t="str">
            <v>MI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100000</v>
          </cell>
          <cell r="AE119">
            <v>0</v>
          </cell>
          <cell r="AF119">
            <v>0</v>
          </cell>
          <cell r="AG119">
            <v>70000</v>
          </cell>
          <cell r="AH119">
            <v>0</v>
          </cell>
          <cell r="AI119" t="str">
            <v>N/A</v>
          </cell>
          <cell r="AJ119">
            <v>0</v>
          </cell>
          <cell r="AK119" t="str">
            <v>N/A</v>
          </cell>
          <cell r="AL119">
            <v>0</v>
          </cell>
          <cell r="AM119" t="str">
            <v>N/A</v>
          </cell>
          <cell r="AN119">
            <v>0</v>
          </cell>
          <cell r="AO119" t="str">
            <v>N/A</v>
          </cell>
          <cell r="AP119">
            <v>0</v>
          </cell>
          <cell r="AQ119" t="str">
            <v>N/A</v>
          </cell>
          <cell r="AR119">
            <v>0</v>
          </cell>
          <cell r="AS119" t="str">
            <v>N/A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9311</v>
          </cell>
          <cell r="BC119" t="str">
            <v>MI</v>
          </cell>
        </row>
        <row r="120">
          <cell r="B120" t="str">
            <v>PN-HDC-170</v>
          </cell>
          <cell r="C120" t="str">
            <v>M6887-3</v>
          </cell>
          <cell r="D120" t="str">
            <v>ﾊｰﾄﾞﾃﾞｨｽｸｶｰﾄﾞ(170MB)</v>
          </cell>
          <cell r="E120" t="str">
            <v>AL､EL､SX､FX､GX､SV､NS用｡PCMCIA TYPEⅢ｡</v>
          </cell>
          <cell r="F120">
            <v>55000</v>
          </cell>
          <cell r="G120">
            <v>38500</v>
          </cell>
          <cell r="H120" t="str">
            <v>N/A</v>
          </cell>
          <cell r="I120" t="str">
            <v>N/A</v>
          </cell>
          <cell r="J120" t="str">
            <v>N/A</v>
          </cell>
          <cell r="K120">
            <v>5400</v>
          </cell>
          <cell r="L120">
            <v>4800</v>
          </cell>
          <cell r="M120">
            <v>4200</v>
          </cell>
          <cell r="N120">
            <v>9506</v>
          </cell>
          <cell r="O120" t="str">
            <v>MI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55000</v>
          </cell>
          <cell r="AE120">
            <v>0</v>
          </cell>
          <cell r="AF120">
            <v>0</v>
          </cell>
          <cell r="AG120">
            <v>38500</v>
          </cell>
          <cell r="AH120">
            <v>0</v>
          </cell>
          <cell r="AI120" t="str">
            <v>N/A</v>
          </cell>
          <cell r="AJ120">
            <v>0</v>
          </cell>
          <cell r="AK120" t="str">
            <v>N/A</v>
          </cell>
          <cell r="AL120">
            <v>0</v>
          </cell>
          <cell r="AM120" t="str">
            <v>N/A</v>
          </cell>
          <cell r="AN120">
            <v>0</v>
          </cell>
          <cell r="AO120">
            <v>5400</v>
          </cell>
          <cell r="AP120">
            <v>0</v>
          </cell>
          <cell r="AQ120">
            <v>4800</v>
          </cell>
          <cell r="AR120">
            <v>0</v>
          </cell>
          <cell r="AS120">
            <v>4200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9506</v>
          </cell>
          <cell r="BC120" t="str">
            <v>MI</v>
          </cell>
        </row>
        <row r="121">
          <cell r="B121" t="str">
            <v>PN-HDC-340</v>
          </cell>
          <cell r="C121" t="str">
            <v>M6887-5</v>
          </cell>
          <cell r="D121" t="str">
            <v>ﾊｰﾄﾞﾃﾞｨｽｸｶｰﾄﾞ(340MB)</v>
          </cell>
          <cell r="E121" t="str">
            <v>AL､EL､SX､FX､GX､SV､NS用｡PCMCIA TYPEⅢ｡</v>
          </cell>
          <cell r="F121">
            <v>80000</v>
          </cell>
          <cell r="G121">
            <v>56000</v>
          </cell>
          <cell r="H121" t="str">
            <v>N/A</v>
          </cell>
          <cell r="I121" t="str">
            <v>N/A</v>
          </cell>
          <cell r="J121" t="str">
            <v>N/A</v>
          </cell>
          <cell r="K121">
            <v>5400</v>
          </cell>
          <cell r="L121">
            <v>4800</v>
          </cell>
          <cell r="M121">
            <v>4200</v>
          </cell>
          <cell r="N121">
            <v>9506</v>
          </cell>
          <cell r="O121" t="str">
            <v>MI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80000</v>
          </cell>
          <cell r="AE121">
            <v>0</v>
          </cell>
          <cell r="AF121">
            <v>0</v>
          </cell>
          <cell r="AG121">
            <v>56000</v>
          </cell>
          <cell r="AH121">
            <v>0</v>
          </cell>
          <cell r="AI121" t="str">
            <v>N/A</v>
          </cell>
          <cell r="AJ121">
            <v>0</v>
          </cell>
          <cell r="AK121" t="str">
            <v>N/A</v>
          </cell>
          <cell r="AL121">
            <v>0</v>
          </cell>
          <cell r="AM121" t="str">
            <v>N/A</v>
          </cell>
          <cell r="AN121">
            <v>0</v>
          </cell>
          <cell r="AO121">
            <v>5400</v>
          </cell>
          <cell r="AP121">
            <v>0</v>
          </cell>
          <cell r="AQ121">
            <v>4800</v>
          </cell>
          <cell r="AR121">
            <v>0</v>
          </cell>
          <cell r="AS121">
            <v>4200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9506</v>
          </cell>
          <cell r="BC121" t="str">
            <v>MI</v>
          </cell>
        </row>
        <row r="122">
          <cell r="B122" t="str">
            <v>ACS-SC2-C31</v>
          </cell>
          <cell r="C122" t="str">
            <v>B8210-6</v>
          </cell>
          <cell r="D122" t="str">
            <v>増設高速SCSI制御装置31</v>
          </cell>
          <cell r="E122" t="str">
            <v>FT//s用｡2枚目の増設高速SCSI制御装置｡SCSI-2｡</v>
          </cell>
          <cell r="F122" t="str">
            <v>OPEN価格</v>
          </cell>
          <cell r="G122">
            <v>20000</v>
          </cell>
          <cell r="H122">
            <v>12400</v>
          </cell>
          <cell r="I122">
            <v>10500</v>
          </cell>
          <cell r="J122">
            <v>4300</v>
          </cell>
          <cell r="K122">
            <v>7600</v>
          </cell>
          <cell r="L122">
            <v>6500</v>
          </cell>
          <cell r="M122">
            <v>4300</v>
          </cell>
          <cell r="N122">
            <v>9401</v>
          </cell>
          <cell r="O122" t="str">
            <v>AC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 t="str">
            <v>OPEN価格</v>
          </cell>
          <cell r="AE122">
            <v>0</v>
          </cell>
          <cell r="AF122">
            <v>0</v>
          </cell>
          <cell r="AG122">
            <v>20000</v>
          </cell>
          <cell r="AH122">
            <v>0</v>
          </cell>
          <cell r="AI122">
            <v>12400</v>
          </cell>
          <cell r="AJ122">
            <v>0</v>
          </cell>
          <cell r="AK122">
            <v>10500</v>
          </cell>
          <cell r="AL122">
            <v>0</v>
          </cell>
          <cell r="AM122">
            <v>4300</v>
          </cell>
          <cell r="AN122">
            <v>0</v>
          </cell>
          <cell r="AO122">
            <v>7600</v>
          </cell>
          <cell r="AP122">
            <v>0</v>
          </cell>
          <cell r="AQ122">
            <v>6500</v>
          </cell>
          <cell r="AR122">
            <v>0</v>
          </cell>
          <cell r="AS122">
            <v>4300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9401</v>
          </cell>
          <cell r="BC122" t="str">
            <v>AC</v>
          </cell>
        </row>
        <row r="123">
          <cell r="B123" t="str">
            <v>ACS-SC2-C32</v>
          </cell>
          <cell r="C123" t="str">
            <v>B8210-7</v>
          </cell>
          <cell r="D123" t="str">
            <v>増設高速SCSI制御装置32</v>
          </cell>
          <cell r="E123" t="str">
            <v>FT//s用｡3枚目､4枚目の増設高速SCSI制御装置(2枚)｡SCSI-2｡</v>
          </cell>
          <cell r="F123" t="str">
            <v>OPEN価格</v>
          </cell>
          <cell r="G123">
            <v>20000</v>
          </cell>
          <cell r="H123">
            <v>22100</v>
          </cell>
          <cell r="I123">
            <v>18800</v>
          </cell>
          <cell r="J123">
            <v>7700</v>
          </cell>
          <cell r="K123">
            <v>13600</v>
          </cell>
          <cell r="L123">
            <v>11600</v>
          </cell>
          <cell r="M123">
            <v>7700</v>
          </cell>
          <cell r="N123">
            <v>9401</v>
          </cell>
          <cell r="O123" t="str">
            <v>AC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 t="str">
            <v>OPEN価格</v>
          </cell>
          <cell r="AE123">
            <v>0</v>
          </cell>
          <cell r="AF123">
            <v>0</v>
          </cell>
          <cell r="AG123">
            <v>20000</v>
          </cell>
          <cell r="AH123">
            <v>0</v>
          </cell>
          <cell r="AI123">
            <v>22100</v>
          </cell>
          <cell r="AJ123">
            <v>0</v>
          </cell>
          <cell r="AK123">
            <v>18800</v>
          </cell>
          <cell r="AL123">
            <v>0</v>
          </cell>
          <cell r="AM123">
            <v>7700</v>
          </cell>
          <cell r="AN123">
            <v>0</v>
          </cell>
          <cell r="AO123">
            <v>13600</v>
          </cell>
          <cell r="AP123">
            <v>0</v>
          </cell>
          <cell r="AQ123">
            <v>11600</v>
          </cell>
          <cell r="AR123">
            <v>0</v>
          </cell>
          <cell r="AS123">
            <v>7700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9401</v>
          </cell>
          <cell r="BC123" t="str">
            <v>AC</v>
          </cell>
        </row>
        <row r="124">
          <cell r="B124" t="str">
            <v>ACS-SC2-C4</v>
          </cell>
          <cell r="C124" t="str">
            <v>B8210-8</v>
          </cell>
          <cell r="D124" t="str">
            <v>増設高速SCSI制御装置4</v>
          </cell>
          <cell r="E124" t="str">
            <v>FT//e用｡2枚目の増設高速SCSI制御装置｡SCSI-2｡</v>
          </cell>
          <cell r="F124" t="str">
            <v>OPEN価格</v>
          </cell>
          <cell r="G124">
            <v>20000</v>
          </cell>
          <cell r="H124">
            <v>12400</v>
          </cell>
          <cell r="I124">
            <v>10500</v>
          </cell>
          <cell r="J124">
            <v>4300</v>
          </cell>
          <cell r="K124">
            <v>7600</v>
          </cell>
          <cell r="L124">
            <v>6500</v>
          </cell>
          <cell r="M124">
            <v>4300</v>
          </cell>
          <cell r="N124">
            <v>9401</v>
          </cell>
          <cell r="O124" t="str">
            <v>AC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 t="str">
            <v>OPEN価格</v>
          </cell>
          <cell r="AE124">
            <v>0</v>
          </cell>
          <cell r="AF124">
            <v>0</v>
          </cell>
          <cell r="AG124">
            <v>20000</v>
          </cell>
          <cell r="AH124">
            <v>0</v>
          </cell>
          <cell r="AI124">
            <v>12400</v>
          </cell>
          <cell r="AJ124">
            <v>0</v>
          </cell>
          <cell r="AK124">
            <v>10500</v>
          </cell>
          <cell r="AL124">
            <v>0</v>
          </cell>
          <cell r="AM124">
            <v>4300</v>
          </cell>
          <cell r="AN124">
            <v>0</v>
          </cell>
          <cell r="AO124">
            <v>7600</v>
          </cell>
          <cell r="AP124">
            <v>0</v>
          </cell>
          <cell r="AQ124">
            <v>6500</v>
          </cell>
          <cell r="AR124">
            <v>0</v>
          </cell>
          <cell r="AS124">
            <v>4300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9401</v>
          </cell>
          <cell r="BC124" t="str">
            <v>AC</v>
          </cell>
        </row>
        <row r="125">
          <cell r="B125" t="str">
            <v>ACS-SC2-C5</v>
          </cell>
          <cell r="C125" t="str">
            <v>B8210-9</v>
          </cell>
          <cell r="D125" t="str">
            <v>増設高速SCSI制御装置5</v>
          </cell>
          <cell r="E125" t="str">
            <v>FT//ex(M3516)用｡SCSI-2(EISA)｡</v>
          </cell>
          <cell r="F125">
            <v>190000</v>
          </cell>
          <cell r="G125">
            <v>123500</v>
          </cell>
          <cell r="H125">
            <v>12400</v>
          </cell>
          <cell r="I125">
            <v>10500</v>
          </cell>
          <cell r="J125">
            <v>4300</v>
          </cell>
          <cell r="K125">
            <v>7600</v>
          </cell>
          <cell r="L125">
            <v>6500</v>
          </cell>
          <cell r="M125">
            <v>4300</v>
          </cell>
          <cell r="N125">
            <v>9406</v>
          </cell>
          <cell r="O125" t="str">
            <v>AC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190000</v>
          </cell>
          <cell r="AE125">
            <v>0</v>
          </cell>
          <cell r="AF125">
            <v>0</v>
          </cell>
          <cell r="AG125">
            <v>123500</v>
          </cell>
          <cell r="AH125">
            <v>0</v>
          </cell>
          <cell r="AI125">
            <v>12400</v>
          </cell>
          <cell r="AJ125">
            <v>0</v>
          </cell>
          <cell r="AK125">
            <v>10500</v>
          </cell>
          <cell r="AL125">
            <v>0</v>
          </cell>
          <cell r="AM125">
            <v>4300</v>
          </cell>
          <cell r="AN125">
            <v>0</v>
          </cell>
          <cell r="AO125">
            <v>7600</v>
          </cell>
          <cell r="AP125">
            <v>0</v>
          </cell>
          <cell r="AQ125">
            <v>6500</v>
          </cell>
          <cell r="AR125">
            <v>0</v>
          </cell>
          <cell r="AS125">
            <v>4300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9406</v>
          </cell>
          <cell r="BC125" t="str">
            <v>AC</v>
          </cell>
        </row>
        <row r="126">
          <cell r="B126" t="str">
            <v>ACS-SC2-C6</v>
          </cell>
          <cell r="C126" t="str">
            <v>B8210-10</v>
          </cell>
          <cell r="D126" t="str">
            <v>増設高速SCSI制御装置6</v>
          </cell>
          <cell r="E126" t="str">
            <v>FT//ex(M3517-A110､M3518-A110､M3519-A120､M3520-A120､
M3521-A120)､FT2200用｡ Fast Wide SCSI(PCI)｡</v>
          </cell>
          <cell r="F126">
            <v>150000</v>
          </cell>
          <cell r="G126">
            <v>97500</v>
          </cell>
          <cell r="H126">
            <v>12400</v>
          </cell>
          <cell r="I126">
            <v>10500</v>
          </cell>
          <cell r="J126">
            <v>4300</v>
          </cell>
          <cell r="K126">
            <v>7600</v>
          </cell>
          <cell r="L126">
            <v>6500</v>
          </cell>
          <cell r="M126">
            <v>4300</v>
          </cell>
          <cell r="N126">
            <v>9502</v>
          </cell>
          <cell r="O126" t="str">
            <v>AC</v>
          </cell>
          <cell r="P126" t="str">
            <v>9706販売再開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150000</v>
          </cell>
          <cell r="AE126">
            <v>0</v>
          </cell>
          <cell r="AF126">
            <v>0</v>
          </cell>
          <cell r="AG126">
            <v>97500</v>
          </cell>
          <cell r="AH126">
            <v>0</v>
          </cell>
          <cell r="AI126">
            <v>12400</v>
          </cell>
          <cell r="AJ126">
            <v>0</v>
          </cell>
          <cell r="AK126">
            <v>10500</v>
          </cell>
          <cell r="AL126">
            <v>0</v>
          </cell>
          <cell r="AM126">
            <v>4300</v>
          </cell>
          <cell r="AN126">
            <v>0</v>
          </cell>
          <cell r="AO126">
            <v>7600</v>
          </cell>
          <cell r="AP126">
            <v>0</v>
          </cell>
          <cell r="AQ126">
            <v>6500</v>
          </cell>
          <cell r="AR126">
            <v>0</v>
          </cell>
          <cell r="AS126">
            <v>4300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9502</v>
          </cell>
          <cell r="BC126" t="str">
            <v>AC</v>
          </cell>
          <cell r="BD126" t="str">
            <v>9706販売再開</v>
          </cell>
        </row>
        <row r="127">
          <cell r="B127" t="str">
            <v>ACS-SC2-C9</v>
          </cell>
          <cell r="C127" t="str">
            <v>B8210-17</v>
          </cell>
          <cell r="D127" t="str">
            <v>増設高速SCSI制御装置7</v>
          </cell>
          <cell r="E127" t="str">
            <v>FT2200用｡Ultra Wide SCSI(PCI)｡</v>
          </cell>
          <cell r="F127">
            <v>150000</v>
          </cell>
          <cell r="G127">
            <v>97500</v>
          </cell>
          <cell r="H127">
            <v>9800</v>
          </cell>
          <cell r="I127">
            <v>8300</v>
          </cell>
          <cell r="J127">
            <v>3400</v>
          </cell>
          <cell r="K127">
            <v>6000</v>
          </cell>
          <cell r="L127">
            <v>5100</v>
          </cell>
          <cell r="M127">
            <v>3400</v>
          </cell>
          <cell r="N127">
            <v>9608</v>
          </cell>
          <cell r="O127" t="str">
            <v>AC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150000</v>
          </cell>
          <cell r="AE127">
            <v>0</v>
          </cell>
          <cell r="AF127">
            <v>0</v>
          </cell>
          <cell r="AG127">
            <v>97500</v>
          </cell>
          <cell r="AH127">
            <v>0</v>
          </cell>
          <cell r="AI127">
            <v>9800</v>
          </cell>
          <cell r="AJ127">
            <v>0</v>
          </cell>
          <cell r="AK127">
            <v>8300</v>
          </cell>
          <cell r="AL127">
            <v>0</v>
          </cell>
          <cell r="AM127">
            <v>3400</v>
          </cell>
          <cell r="AN127">
            <v>0</v>
          </cell>
          <cell r="AO127">
            <v>6000</v>
          </cell>
          <cell r="AP127">
            <v>0</v>
          </cell>
          <cell r="AQ127">
            <v>5100</v>
          </cell>
          <cell r="AR127">
            <v>0</v>
          </cell>
          <cell r="AS127">
            <v>3400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9608</v>
          </cell>
          <cell r="BC127" t="str">
            <v>AC</v>
          </cell>
        </row>
        <row r="128">
          <cell r="B128" t="str">
            <v>ACS-SC3-29</v>
          </cell>
          <cell r="C128" t="str">
            <v>B8210-23</v>
          </cell>
          <cell r="D128" t="str">
            <v>増設高速SCSI制御装置</v>
          </cell>
          <cell r="E128" t="str">
            <v>FT2400用｡ﾊｰﾄﾞﾃﾞｨｽｸをﾃﾞｭﾌﾟﾚｯｸｽ構成、または6台以上にする場合に
必要｡Ultra Wide SCSI(PCI)｡</v>
          </cell>
          <cell r="F128">
            <v>150000</v>
          </cell>
          <cell r="G128">
            <v>97500</v>
          </cell>
          <cell r="H128">
            <v>9800</v>
          </cell>
          <cell r="I128">
            <v>8300</v>
          </cell>
          <cell r="J128">
            <v>3400</v>
          </cell>
          <cell r="K128">
            <v>6000</v>
          </cell>
          <cell r="L128">
            <v>5100</v>
          </cell>
          <cell r="M128">
            <v>3400</v>
          </cell>
          <cell r="N128">
            <v>9706</v>
          </cell>
          <cell r="O128" t="str">
            <v>AC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150000</v>
          </cell>
          <cell r="AE128">
            <v>0</v>
          </cell>
          <cell r="AF128">
            <v>0</v>
          </cell>
          <cell r="AG128">
            <v>97500</v>
          </cell>
          <cell r="AH128">
            <v>0</v>
          </cell>
          <cell r="AI128">
            <v>9800</v>
          </cell>
          <cell r="AJ128">
            <v>0</v>
          </cell>
          <cell r="AK128">
            <v>8300</v>
          </cell>
          <cell r="AL128">
            <v>0</v>
          </cell>
          <cell r="AM128">
            <v>3400</v>
          </cell>
          <cell r="AN128">
            <v>0</v>
          </cell>
          <cell r="AO128">
            <v>6000</v>
          </cell>
          <cell r="AP128">
            <v>0</v>
          </cell>
          <cell r="AQ128">
            <v>5100</v>
          </cell>
          <cell r="AR128">
            <v>0</v>
          </cell>
          <cell r="AS128">
            <v>3400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9706</v>
          </cell>
          <cell r="BC128" t="str">
            <v>AC</v>
          </cell>
        </row>
        <row r="129">
          <cell r="B129" t="str">
            <v>ACS-SC3-22</v>
          </cell>
          <cell r="C129" t="str">
            <v>B8210-21</v>
          </cell>
          <cell r="D129" t="str">
            <v>増設高速SCSI制御装置</v>
          </cell>
          <cell r="E129" t="str">
            <v>FT1200用｡ﾊｰﾄﾞﾃﾞｨｽｸをﾃﾞｭﾌﾟﾚｯｸｽ構成にする場合に必要｡
Ultra Wide SCSI(PCI)｡</v>
          </cell>
          <cell r="F129">
            <v>150000</v>
          </cell>
          <cell r="G129">
            <v>97500</v>
          </cell>
          <cell r="H129">
            <v>9800</v>
          </cell>
          <cell r="I129">
            <v>8300</v>
          </cell>
          <cell r="J129">
            <v>3400</v>
          </cell>
          <cell r="K129">
            <v>6000</v>
          </cell>
          <cell r="L129">
            <v>5100</v>
          </cell>
          <cell r="M129">
            <v>3400</v>
          </cell>
          <cell r="N129">
            <v>9705</v>
          </cell>
          <cell r="O129" t="str">
            <v>AC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150000</v>
          </cell>
          <cell r="AE129">
            <v>0</v>
          </cell>
          <cell r="AF129">
            <v>0</v>
          </cell>
          <cell r="AG129">
            <v>97500</v>
          </cell>
          <cell r="AH129">
            <v>0</v>
          </cell>
          <cell r="AI129">
            <v>9800</v>
          </cell>
          <cell r="AJ129">
            <v>0</v>
          </cell>
          <cell r="AK129">
            <v>8300</v>
          </cell>
          <cell r="AL129">
            <v>0</v>
          </cell>
          <cell r="AM129">
            <v>3400</v>
          </cell>
          <cell r="AN129">
            <v>0</v>
          </cell>
          <cell r="AO129">
            <v>6000</v>
          </cell>
          <cell r="AP129">
            <v>0</v>
          </cell>
          <cell r="AQ129">
            <v>5100</v>
          </cell>
          <cell r="AR129">
            <v>0</v>
          </cell>
          <cell r="AS129">
            <v>3400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9705</v>
          </cell>
          <cell r="BC129" t="str">
            <v>AC</v>
          </cell>
        </row>
        <row r="130">
          <cell r="B130" t="str">
            <v>ACS-1510-N</v>
          </cell>
          <cell r="C130" t="str">
            <v>B8210-18</v>
          </cell>
          <cell r="D130" t="str">
            <v>増設SCSI制御装置</v>
          </cell>
          <cell r="E130" t="str">
            <v>FT1200､FT2200に内蔵高速ｽﾄﾘｰﾐﾝｸﾞﾃｰﾌﾟ装置(M6700-13)､または
内臓ｽﾄﾘｰﾐﾝｸﾞﾃｰﾌﾟ装置(M6700-15)を増設する場合に必要｡ISA｡
但し､FT2200は内臓ｽﾄﾘｰﾐﾝｸﾞﾃｰﾌﾟ装置(M6700-15）を未ｻﾎﾟｰﾄ｡</v>
          </cell>
          <cell r="F130">
            <v>50000</v>
          </cell>
          <cell r="G130">
            <v>32000</v>
          </cell>
          <cell r="H130">
            <v>3300</v>
          </cell>
          <cell r="I130">
            <v>2800</v>
          </cell>
          <cell r="J130">
            <v>1200</v>
          </cell>
          <cell r="K130">
            <v>2000</v>
          </cell>
          <cell r="L130">
            <v>1700</v>
          </cell>
          <cell r="M130">
            <v>1200</v>
          </cell>
          <cell r="N130">
            <v>9612</v>
          </cell>
          <cell r="O130" t="str">
            <v>AC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</v>
          </cell>
          <cell r="AE130">
            <v>0</v>
          </cell>
          <cell r="AF130">
            <v>0</v>
          </cell>
          <cell r="AG130">
            <v>32000</v>
          </cell>
          <cell r="AH130">
            <v>0</v>
          </cell>
          <cell r="AI130">
            <v>3300</v>
          </cell>
          <cell r="AJ130">
            <v>0</v>
          </cell>
          <cell r="AK130">
            <v>2800</v>
          </cell>
          <cell r="AL130">
            <v>0</v>
          </cell>
          <cell r="AM130">
            <v>1200</v>
          </cell>
          <cell r="AN130">
            <v>0</v>
          </cell>
          <cell r="AO130">
            <v>2000</v>
          </cell>
          <cell r="AP130">
            <v>0</v>
          </cell>
          <cell r="AQ130">
            <v>1700</v>
          </cell>
          <cell r="AR130">
            <v>0</v>
          </cell>
          <cell r="AS130">
            <v>1200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9612</v>
          </cell>
          <cell r="BC130" t="str">
            <v>AC</v>
          </cell>
        </row>
        <row r="131">
          <cell r="B131" t="str">
            <v>ACS-1510-29</v>
          </cell>
          <cell r="C131" t="str">
            <v>B8210-22</v>
          </cell>
          <cell r="D131" t="str">
            <v>増設SCSI制御装置</v>
          </cell>
          <cell r="E131" t="str">
            <v>FT2400に内蔵ｽﾄﾘｰﾐﾝｸﾞﾃｰﾌﾟ装置(M6700-15､またはM6700-16)を増設
する場合に必要｡PCI｡</v>
          </cell>
          <cell r="F131">
            <v>70000</v>
          </cell>
          <cell r="G131">
            <v>45500</v>
          </cell>
          <cell r="H131">
            <v>4600</v>
          </cell>
          <cell r="I131">
            <v>3900</v>
          </cell>
          <cell r="J131">
            <v>1600</v>
          </cell>
          <cell r="K131">
            <v>2800</v>
          </cell>
          <cell r="L131">
            <v>2400</v>
          </cell>
          <cell r="M131">
            <v>1600</v>
          </cell>
          <cell r="N131">
            <v>9706</v>
          </cell>
          <cell r="O131" t="str">
            <v>AC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70000</v>
          </cell>
          <cell r="AE131">
            <v>0</v>
          </cell>
          <cell r="AF131">
            <v>0</v>
          </cell>
          <cell r="AG131">
            <v>45500</v>
          </cell>
          <cell r="AH131">
            <v>0</v>
          </cell>
          <cell r="AI131">
            <v>4600</v>
          </cell>
          <cell r="AJ131">
            <v>0</v>
          </cell>
          <cell r="AK131">
            <v>3900</v>
          </cell>
          <cell r="AL131">
            <v>0</v>
          </cell>
          <cell r="AM131">
            <v>1600</v>
          </cell>
          <cell r="AN131">
            <v>0</v>
          </cell>
          <cell r="AO131">
            <v>2800</v>
          </cell>
          <cell r="AP131">
            <v>0</v>
          </cell>
          <cell r="AQ131">
            <v>2400</v>
          </cell>
          <cell r="AR131">
            <v>0</v>
          </cell>
          <cell r="AS131">
            <v>1600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9706</v>
          </cell>
          <cell r="BC131" t="str">
            <v>AC</v>
          </cell>
        </row>
        <row r="132">
          <cell r="B132" t="str">
            <v>ACW-SCSI-C</v>
          </cell>
          <cell r="C132" t="str">
            <v>B8210-5</v>
          </cell>
          <cell r="D132" t="str">
            <v>増設SCSI制御装置</v>
          </cell>
          <cell r="E132" t="str">
            <v>LS550(Windows3.1ﾓﾃﾞﾙ)､XEN-PC､XEN-LSⅡに内臓ｽﾄﾘｰﾐﾝｸﾞﾃｰﾌﾟ装置
(M6700-12)を増設する場合に必要｡ISA｡</v>
          </cell>
          <cell r="F132">
            <v>70000</v>
          </cell>
          <cell r="G132">
            <v>49000</v>
          </cell>
          <cell r="H132">
            <v>6500</v>
          </cell>
          <cell r="I132">
            <v>5500</v>
          </cell>
          <cell r="J132">
            <v>2300</v>
          </cell>
          <cell r="K132">
            <v>4300</v>
          </cell>
          <cell r="L132">
            <v>3700</v>
          </cell>
          <cell r="M132">
            <v>2300</v>
          </cell>
          <cell r="N132">
            <v>9312</v>
          </cell>
          <cell r="O132" t="str">
            <v>AC</v>
          </cell>
          <cell r="P132" t="str">
            <v>在庫終了次第、
販売終了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70000</v>
          </cell>
          <cell r="AE132">
            <v>0</v>
          </cell>
          <cell r="AF132">
            <v>0</v>
          </cell>
          <cell r="AG132">
            <v>49000</v>
          </cell>
          <cell r="AH132">
            <v>0</v>
          </cell>
          <cell r="AI132">
            <v>6500</v>
          </cell>
          <cell r="AJ132">
            <v>0</v>
          </cell>
          <cell r="AK132">
            <v>5500</v>
          </cell>
          <cell r="AL132">
            <v>0</v>
          </cell>
          <cell r="AM132">
            <v>2300</v>
          </cell>
          <cell r="AN132">
            <v>0</v>
          </cell>
          <cell r="AO132">
            <v>4300</v>
          </cell>
          <cell r="AP132">
            <v>0</v>
          </cell>
          <cell r="AQ132">
            <v>3700</v>
          </cell>
          <cell r="AR132">
            <v>0</v>
          </cell>
          <cell r="AS132">
            <v>2300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9312</v>
          </cell>
          <cell r="BC132" t="str">
            <v>AC</v>
          </cell>
          <cell r="BD132" t="str">
            <v>在庫終了次第、
販売終了</v>
          </cell>
        </row>
        <row r="133">
          <cell r="B133" t="str">
            <v>ACS-3334-29</v>
          </cell>
          <cell r="C133" t="str">
            <v>B8230-2</v>
          </cell>
          <cell r="D133" t="str">
            <v>増設ﾃﾞｨｽｸｱﾚｲ制御装置</v>
          </cell>
          <cell r="E133" t="str">
            <v>FT2400用｡工場ｵﾌﾟｼｮﾝのため､apricot PCｻｰﾊﾞ H/Wｺﾝﾌｨｸﾞﾚｰｼｮﾝｻｰﾋﾞｽ
(ACS-CONFIG-01)が必要｡</v>
          </cell>
          <cell r="F133">
            <v>360000</v>
          </cell>
          <cell r="G133">
            <v>252000</v>
          </cell>
          <cell r="H133">
            <v>23400</v>
          </cell>
          <cell r="I133">
            <v>19900</v>
          </cell>
          <cell r="J133">
            <v>8200</v>
          </cell>
          <cell r="K133">
            <v>14400</v>
          </cell>
          <cell r="L133">
            <v>12200</v>
          </cell>
          <cell r="M133">
            <v>8200</v>
          </cell>
          <cell r="N133">
            <v>9706</v>
          </cell>
          <cell r="O133" t="str">
            <v>AC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360000</v>
          </cell>
          <cell r="AE133">
            <v>0</v>
          </cell>
          <cell r="AF133">
            <v>0</v>
          </cell>
          <cell r="AG133">
            <v>252000</v>
          </cell>
          <cell r="AH133">
            <v>0</v>
          </cell>
          <cell r="AI133">
            <v>23400</v>
          </cell>
          <cell r="AJ133">
            <v>0</v>
          </cell>
          <cell r="AK133">
            <v>19900</v>
          </cell>
          <cell r="AL133">
            <v>0</v>
          </cell>
          <cell r="AM133">
            <v>8200</v>
          </cell>
          <cell r="AN133">
            <v>0</v>
          </cell>
          <cell r="AO133">
            <v>14400</v>
          </cell>
          <cell r="AP133">
            <v>0</v>
          </cell>
          <cell r="AQ133">
            <v>12200</v>
          </cell>
          <cell r="AR133">
            <v>0</v>
          </cell>
          <cell r="AS133">
            <v>8200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9706</v>
          </cell>
          <cell r="BC133" t="str">
            <v>AC</v>
          </cell>
        </row>
        <row r="134">
          <cell r="B134" t="str">
            <v>ACS-3334-UW</v>
          </cell>
          <cell r="C134" t="str">
            <v>B8230-1</v>
          </cell>
          <cell r="D134" t="str">
            <v>増設ﾃﾞｨｽｸｱﾚｲ制御装置</v>
          </cell>
          <cell r="E134" t="str">
            <v>FT2200用｡工場ｵﾌﾟｼｮﾝのため､apricot PCｻｰﾊﾞ H/Wｺﾝﾌｨｸﾞﾚｰｼｮﾝｻｰﾋﾞｽ
(ACS-CONFIG-01)が必要｡</v>
          </cell>
          <cell r="F134">
            <v>360000</v>
          </cell>
          <cell r="G134">
            <v>252000</v>
          </cell>
          <cell r="H134">
            <v>23400</v>
          </cell>
          <cell r="I134">
            <v>19900</v>
          </cell>
          <cell r="J134">
            <v>8200</v>
          </cell>
          <cell r="K134">
            <v>14400</v>
          </cell>
          <cell r="L134">
            <v>12200</v>
          </cell>
          <cell r="M134">
            <v>8200</v>
          </cell>
          <cell r="N134">
            <v>9610</v>
          </cell>
          <cell r="O134" t="str">
            <v>AC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360000</v>
          </cell>
          <cell r="AE134">
            <v>0</v>
          </cell>
          <cell r="AF134">
            <v>0</v>
          </cell>
          <cell r="AG134">
            <v>252000</v>
          </cell>
          <cell r="AH134">
            <v>0</v>
          </cell>
          <cell r="AI134">
            <v>23400</v>
          </cell>
          <cell r="AJ134">
            <v>0</v>
          </cell>
          <cell r="AK134">
            <v>19900</v>
          </cell>
          <cell r="AL134">
            <v>0</v>
          </cell>
          <cell r="AM134">
            <v>8200</v>
          </cell>
          <cell r="AN134">
            <v>0</v>
          </cell>
          <cell r="AO134">
            <v>14400</v>
          </cell>
          <cell r="AP134">
            <v>0</v>
          </cell>
          <cell r="AQ134">
            <v>12200</v>
          </cell>
          <cell r="AR134">
            <v>0</v>
          </cell>
          <cell r="AS134">
            <v>8200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9610</v>
          </cell>
          <cell r="BC134" t="str">
            <v>AC</v>
          </cell>
        </row>
        <row r="135">
          <cell r="B135" t="str">
            <v>ACS-ST-DDS3</v>
          </cell>
          <cell r="C135" t="str">
            <v>M6700-15</v>
          </cell>
          <cell r="D135" t="str">
            <v>内蔵ｽﾄﾘ-ﾐﾝｸﾞﾃ-ﾌﾟ装置
(DDS-3)</v>
          </cell>
          <cell r="E135" t="str">
            <v>FT1200､FT2400用｡12GB｡</v>
          </cell>
          <cell r="F135">
            <v>338000</v>
          </cell>
          <cell r="G135">
            <v>220000</v>
          </cell>
          <cell r="H135">
            <v>22000</v>
          </cell>
          <cell r="I135">
            <v>18700</v>
          </cell>
          <cell r="J135">
            <v>7700</v>
          </cell>
          <cell r="K135">
            <v>13500</v>
          </cell>
          <cell r="L135">
            <v>11500</v>
          </cell>
          <cell r="M135">
            <v>7700</v>
          </cell>
          <cell r="N135">
            <v>9706</v>
          </cell>
          <cell r="O135" t="str">
            <v>AC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338000</v>
          </cell>
          <cell r="AE135">
            <v>0</v>
          </cell>
          <cell r="AF135">
            <v>0</v>
          </cell>
          <cell r="AG135">
            <v>220000</v>
          </cell>
          <cell r="AH135">
            <v>0</v>
          </cell>
          <cell r="AI135">
            <v>22000</v>
          </cell>
          <cell r="AJ135">
            <v>0</v>
          </cell>
          <cell r="AK135">
            <v>18700</v>
          </cell>
          <cell r="AL135">
            <v>0</v>
          </cell>
          <cell r="AM135">
            <v>7700</v>
          </cell>
          <cell r="AN135">
            <v>0</v>
          </cell>
          <cell r="AO135">
            <v>13500</v>
          </cell>
          <cell r="AP135">
            <v>0</v>
          </cell>
          <cell r="AQ135">
            <v>11500</v>
          </cell>
          <cell r="AR135">
            <v>0</v>
          </cell>
          <cell r="AS135">
            <v>7700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9706</v>
          </cell>
          <cell r="BC135" t="str">
            <v>AC</v>
          </cell>
        </row>
        <row r="136">
          <cell r="B136" t="str">
            <v>ACS-ST-ALD3</v>
          </cell>
          <cell r="C136" t="str">
            <v>M6700-16</v>
          </cell>
          <cell r="D136" t="str">
            <v>内蔵ｽﾄﾘ-ﾐﾝｸﾞﾃ-ﾌﾟ装置
(DDS-3ｵ-ﾄﾛ-ﾀﾞ)</v>
          </cell>
          <cell r="E136" t="str">
            <v>FT2400用｡DDS-3のDATを最大6台まで搭載可能｡</v>
          </cell>
          <cell r="F136">
            <v>648000</v>
          </cell>
          <cell r="G136">
            <v>421000</v>
          </cell>
          <cell r="H136">
            <v>42100</v>
          </cell>
          <cell r="I136">
            <v>35800</v>
          </cell>
          <cell r="J136">
            <v>14700</v>
          </cell>
          <cell r="K136">
            <v>25900</v>
          </cell>
          <cell r="L136">
            <v>22000</v>
          </cell>
          <cell r="M136">
            <v>14700</v>
          </cell>
          <cell r="N136">
            <v>9706</v>
          </cell>
          <cell r="O136" t="str">
            <v>AC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648000</v>
          </cell>
          <cell r="AE136">
            <v>0</v>
          </cell>
          <cell r="AF136">
            <v>0</v>
          </cell>
          <cell r="AG136">
            <v>421000</v>
          </cell>
          <cell r="AH136">
            <v>0</v>
          </cell>
          <cell r="AI136">
            <v>42100</v>
          </cell>
          <cell r="AJ136">
            <v>0</v>
          </cell>
          <cell r="AK136">
            <v>35800</v>
          </cell>
          <cell r="AL136">
            <v>0</v>
          </cell>
          <cell r="AM136">
            <v>14700</v>
          </cell>
          <cell r="AN136">
            <v>0</v>
          </cell>
          <cell r="AO136">
            <v>25900</v>
          </cell>
          <cell r="AP136">
            <v>0</v>
          </cell>
          <cell r="AQ136">
            <v>22000</v>
          </cell>
          <cell r="AR136">
            <v>0</v>
          </cell>
          <cell r="AS136">
            <v>14700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9706</v>
          </cell>
          <cell r="BC136" t="str">
            <v>AC</v>
          </cell>
        </row>
        <row r="137">
          <cell r="B137" t="str">
            <v>ACS-ST-4000</v>
          </cell>
          <cell r="C137" t="str">
            <v>M6700-13</v>
          </cell>
          <cell r="D137" t="str">
            <v>内蔵ｽﾄﾘｰﾐﾝｸﾞﾃｰﾌﾟ装置
(DDS-2)</v>
          </cell>
          <cell r="E137" t="str">
            <v>FT//ex(M3519､M3520､M3521)､FT1200､FT2200用｡
4GB(ﾃﾞｰﾀを圧縮した場合は最大16GB)｡</v>
          </cell>
          <cell r="F137">
            <v>280000</v>
          </cell>
          <cell r="G137">
            <v>182000</v>
          </cell>
          <cell r="H137">
            <v>25900</v>
          </cell>
          <cell r="I137">
            <v>22000</v>
          </cell>
          <cell r="J137">
            <v>9100</v>
          </cell>
          <cell r="K137">
            <v>15900</v>
          </cell>
          <cell r="L137">
            <v>13500</v>
          </cell>
          <cell r="M137">
            <v>9100</v>
          </cell>
          <cell r="N137">
            <v>9509</v>
          </cell>
          <cell r="O137" t="str">
            <v>AC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280000</v>
          </cell>
          <cell r="AE137">
            <v>0</v>
          </cell>
          <cell r="AF137">
            <v>0</v>
          </cell>
          <cell r="AG137">
            <v>182000</v>
          </cell>
          <cell r="AH137">
            <v>0</v>
          </cell>
          <cell r="AI137">
            <v>25900</v>
          </cell>
          <cell r="AJ137">
            <v>0</v>
          </cell>
          <cell r="AK137">
            <v>22000</v>
          </cell>
          <cell r="AL137">
            <v>0</v>
          </cell>
          <cell r="AM137">
            <v>9100</v>
          </cell>
          <cell r="AN137">
            <v>0</v>
          </cell>
          <cell r="AO137">
            <v>15900</v>
          </cell>
          <cell r="AP137">
            <v>0</v>
          </cell>
          <cell r="AQ137">
            <v>13500</v>
          </cell>
          <cell r="AR137">
            <v>0</v>
          </cell>
          <cell r="AS137">
            <v>9100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9509</v>
          </cell>
          <cell r="BC137" t="str">
            <v>AC</v>
          </cell>
        </row>
        <row r="138">
          <cell r="B138" t="str">
            <v>ACS-ST-1200B</v>
          </cell>
          <cell r="C138" t="str">
            <v>M6700-11</v>
          </cell>
          <cell r="D138" t="str">
            <v>内蔵高速ｽﾄﾘｰﾐﾝｸﾞﾃｰﾌﾟ装置</v>
          </cell>
          <cell r="E138" t="str">
            <v>FT486-66S/66E､FT//s､FT//e､FT//ex(M3516､M3517､M3518)用｡
2GB(ﾃﾞｰﾀを圧縮した場合は最大8GB)｡</v>
          </cell>
          <cell r="F138" t="str">
            <v>OPEN価格</v>
          </cell>
          <cell r="G138">
            <v>30000</v>
          </cell>
          <cell r="H138">
            <v>37700</v>
          </cell>
          <cell r="I138">
            <v>32000</v>
          </cell>
          <cell r="J138">
            <v>13200</v>
          </cell>
          <cell r="K138">
            <v>23200</v>
          </cell>
          <cell r="L138">
            <v>19700</v>
          </cell>
          <cell r="M138">
            <v>13200</v>
          </cell>
          <cell r="N138">
            <v>9403</v>
          </cell>
          <cell r="O138" t="str">
            <v>AC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 t="str">
            <v>OPEN価格</v>
          </cell>
          <cell r="AE138">
            <v>0</v>
          </cell>
          <cell r="AF138">
            <v>0</v>
          </cell>
          <cell r="AG138">
            <v>30000</v>
          </cell>
          <cell r="AH138">
            <v>0</v>
          </cell>
          <cell r="AI138">
            <v>37700</v>
          </cell>
          <cell r="AJ138">
            <v>0</v>
          </cell>
          <cell r="AK138">
            <v>32000</v>
          </cell>
          <cell r="AL138">
            <v>0</v>
          </cell>
          <cell r="AM138">
            <v>13200</v>
          </cell>
          <cell r="AN138">
            <v>0</v>
          </cell>
          <cell r="AO138">
            <v>23200</v>
          </cell>
          <cell r="AP138">
            <v>0</v>
          </cell>
          <cell r="AQ138">
            <v>19700</v>
          </cell>
          <cell r="AR138">
            <v>0</v>
          </cell>
          <cell r="AS138">
            <v>13200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9403</v>
          </cell>
          <cell r="BC138" t="str">
            <v>AC</v>
          </cell>
        </row>
        <row r="139">
          <cell r="B139" t="str">
            <v>ACW-ST-525</v>
          </cell>
          <cell r="C139" t="str">
            <v>M6700-12</v>
          </cell>
          <cell r="D139" t="str">
            <v>内蔵ｽﾄﾘ-ﾐﾝｸﾞﾃ-ﾌﾟ装置(320/525MB)</v>
          </cell>
          <cell r="E139" t="str">
            <v>LS550(Windows3.1ﾓﾃﾞﾙ)､XEN-PC､XEN-LSⅡ用｡</v>
          </cell>
          <cell r="F139">
            <v>100000</v>
          </cell>
          <cell r="G139">
            <v>70000</v>
          </cell>
          <cell r="H139">
            <v>16800</v>
          </cell>
          <cell r="I139">
            <v>14300</v>
          </cell>
          <cell r="J139">
            <v>5900</v>
          </cell>
          <cell r="K139">
            <v>11200</v>
          </cell>
          <cell r="L139">
            <v>9500</v>
          </cell>
          <cell r="M139">
            <v>5900</v>
          </cell>
          <cell r="N139" t="str">
            <v>9312</v>
          </cell>
          <cell r="O139" t="str">
            <v>AC</v>
          </cell>
          <cell r="P139" t="str">
            <v>在庫終了次第、
販売終了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</v>
          </cell>
          <cell r="AE139">
            <v>0</v>
          </cell>
          <cell r="AF139">
            <v>0</v>
          </cell>
          <cell r="AG139">
            <v>70000</v>
          </cell>
          <cell r="AH139">
            <v>0</v>
          </cell>
          <cell r="AI139">
            <v>16800</v>
          </cell>
          <cell r="AJ139">
            <v>0</v>
          </cell>
          <cell r="AK139">
            <v>14300</v>
          </cell>
          <cell r="AL139">
            <v>0</v>
          </cell>
          <cell r="AM139">
            <v>5900</v>
          </cell>
          <cell r="AN139">
            <v>0</v>
          </cell>
          <cell r="AO139">
            <v>11200</v>
          </cell>
          <cell r="AP139">
            <v>0</v>
          </cell>
          <cell r="AQ139">
            <v>9500</v>
          </cell>
          <cell r="AR139">
            <v>0</v>
          </cell>
          <cell r="AS139">
            <v>5900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 t="str">
            <v>9312</v>
          </cell>
          <cell r="BC139" t="str">
            <v>AC</v>
          </cell>
          <cell r="BD139" t="str">
            <v>在庫終了次第、
販売終了</v>
          </cell>
        </row>
        <row r="140">
          <cell r="B140" t="str">
            <v>ACW-CD-S</v>
          </cell>
          <cell r="C140" t="str">
            <v>M6754-5</v>
          </cell>
          <cell r="D140" t="str">
            <v>内蔵CD-ROM装置</v>
          </cell>
          <cell r="E140" t="str">
            <v>LS550(M3551､M3553､M3554)用｡8倍速(ATAPI)｡</v>
          </cell>
          <cell r="F140">
            <v>36000</v>
          </cell>
          <cell r="G140">
            <v>25000</v>
          </cell>
          <cell r="H140">
            <v>2200</v>
          </cell>
          <cell r="I140">
            <v>1900</v>
          </cell>
          <cell r="J140">
            <v>800</v>
          </cell>
          <cell r="K140">
            <v>1400</v>
          </cell>
          <cell r="L140">
            <v>1200</v>
          </cell>
          <cell r="M140">
            <v>800</v>
          </cell>
          <cell r="N140">
            <v>9612</v>
          </cell>
          <cell r="O140" t="str">
            <v>AC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36000</v>
          </cell>
          <cell r="AE140">
            <v>0</v>
          </cell>
          <cell r="AF140">
            <v>0</v>
          </cell>
          <cell r="AG140">
            <v>25000</v>
          </cell>
          <cell r="AH140">
            <v>0</v>
          </cell>
          <cell r="AI140">
            <v>2200</v>
          </cell>
          <cell r="AJ140">
            <v>0</v>
          </cell>
          <cell r="AK140">
            <v>1900</v>
          </cell>
          <cell r="AL140">
            <v>0</v>
          </cell>
          <cell r="AM140">
            <v>800</v>
          </cell>
          <cell r="AN140">
            <v>0</v>
          </cell>
          <cell r="AO140">
            <v>1400</v>
          </cell>
          <cell r="AP140">
            <v>0</v>
          </cell>
          <cell r="AQ140">
            <v>1200</v>
          </cell>
          <cell r="AR140">
            <v>0</v>
          </cell>
          <cell r="AS140">
            <v>800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9612</v>
          </cell>
          <cell r="BC140" t="str">
            <v>AC</v>
          </cell>
        </row>
        <row r="141">
          <cell r="B141" t="str">
            <v>ACW-ATAPI-C</v>
          </cell>
          <cell r="C141" t="str">
            <v>B8203</v>
          </cell>
          <cell r="D141" t="str">
            <v>ATAPI制御装置</v>
          </cell>
          <cell r="E141" t="str">
            <v>XEN-PC(M3416､M3426､M3436)､XEN-LSⅡ用｡</v>
          </cell>
          <cell r="F141">
            <v>7000</v>
          </cell>
          <cell r="G141">
            <v>4900</v>
          </cell>
          <cell r="H141" t="str">
            <v>N/A</v>
          </cell>
          <cell r="I141" t="str">
            <v>N/A</v>
          </cell>
          <cell r="J141" t="str">
            <v>N/A</v>
          </cell>
          <cell r="K141" t="str">
            <v>N/A</v>
          </cell>
          <cell r="L141" t="str">
            <v>N/A</v>
          </cell>
          <cell r="M141" t="str">
            <v>N/A</v>
          </cell>
          <cell r="N141">
            <v>9504</v>
          </cell>
          <cell r="O141" t="str">
            <v>AC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7000</v>
          </cell>
          <cell r="AE141">
            <v>0</v>
          </cell>
          <cell r="AF141">
            <v>0</v>
          </cell>
          <cell r="AG141">
            <v>4900</v>
          </cell>
          <cell r="AH141">
            <v>0</v>
          </cell>
          <cell r="AI141" t="str">
            <v>N/A</v>
          </cell>
          <cell r="AJ141">
            <v>0</v>
          </cell>
          <cell r="AK141" t="str">
            <v>N/A</v>
          </cell>
          <cell r="AL141">
            <v>0</v>
          </cell>
          <cell r="AM141" t="str">
            <v>N/A</v>
          </cell>
          <cell r="AN141">
            <v>0</v>
          </cell>
          <cell r="AO141" t="str">
            <v>N/A</v>
          </cell>
          <cell r="AP141">
            <v>0</v>
          </cell>
          <cell r="AQ141" t="str">
            <v>N/A</v>
          </cell>
          <cell r="AR141">
            <v>0</v>
          </cell>
          <cell r="AS141" t="str">
            <v>N/A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9504</v>
          </cell>
          <cell r="BC141" t="str">
            <v>AC</v>
          </cell>
        </row>
        <row r="142">
          <cell r="B142" t="str">
            <v>ACN-CD-ROM6</v>
          </cell>
          <cell r="C142" t="str">
            <v>M6757-1</v>
          </cell>
          <cell r="D142" t="str">
            <v>内蔵CD-ROM装置</v>
          </cell>
          <cell r="E142" t="str">
            <v>AL用｡平均12倍速(ATAPI)｡</v>
          </cell>
          <cell r="F142">
            <v>45000</v>
          </cell>
          <cell r="G142">
            <v>31500</v>
          </cell>
          <cell r="H142">
            <v>2700</v>
          </cell>
          <cell r="I142">
            <v>2300</v>
          </cell>
          <cell r="J142">
            <v>900</v>
          </cell>
          <cell r="K142">
            <v>1800</v>
          </cell>
          <cell r="L142">
            <v>1500</v>
          </cell>
          <cell r="M142">
            <v>900</v>
          </cell>
          <cell r="N142">
            <v>9706</v>
          </cell>
          <cell r="O142" t="str">
            <v>AC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45000</v>
          </cell>
          <cell r="AE142">
            <v>0</v>
          </cell>
          <cell r="AF142">
            <v>0</v>
          </cell>
          <cell r="AG142">
            <v>31500</v>
          </cell>
          <cell r="AH142">
            <v>0</v>
          </cell>
          <cell r="AI142">
            <v>2700</v>
          </cell>
          <cell r="AJ142">
            <v>0</v>
          </cell>
          <cell r="AK142">
            <v>2300</v>
          </cell>
          <cell r="AL142">
            <v>0</v>
          </cell>
          <cell r="AM142">
            <v>900</v>
          </cell>
          <cell r="AN142">
            <v>0</v>
          </cell>
          <cell r="AO142">
            <v>1800</v>
          </cell>
          <cell r="AP142">
            <v>0</v>
          </cell>
          <cell r="AQ142">
            <v>1500</v>
          </cell>
          <cell r="AR142">
            <v>0</v>
          </cell>
          <cell r="AS142">
            <v>900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9706</v>
          </cell>
          <cell r="BC142" t="str">
            <v>AC</v>
          </cell>
        </row>
        <row r="143">
          <cell r="B143" t="str">
            <v>ACN-CD-ROM5</v>
          </cell>
          <cell r="C143" t="str">
            <v>CDR-C6B</v>
          </cell>
          <cell r="D143" t="str">
            <v>内蔵CD-ROM装置</v>
          </cell>
          <cell r="E143" t="str">
            <v>SX(M3423-Cﾓﾃﾞﾙ)､FX(M3484-Cﾓﾃﾞﾙ)用｡平均10倍速(ATAPI)｡</v>
          </cell>
          <cell r="F143">
            <v>45000</v>
          </cell>
          <cell r="G143">
            <v>31500</v>
          </cell>
          <cell r="H143">
            <v>2700</v>
          </cell>
          <cell r="I143">
            <v>2300</v>
          </cell>
          <cell r="J143">
            <v>900</v>
          </cell>
          <cell r="K143">
            <v>1800</v>
          </cell>
          <cell r="L143">
            <v>1500</v>
          </cell>
          <cell r="M143">
            <v>900</v>
          </cell>
          <cell r="N143">
            <v>9702</v>
          </cell>
          <cell r="O143" t="str">
            <v>AC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45000</v>
          </cell>
          <cell r="AE143">
            <v>0</v>
          </cell>
          <cell r="AF143">
            <v>0</v>
          </cell>
          <cell r="AG143">
            <v>31500</v>
          </cell>
          <cell r="AH143">
            <v>0</v>
          </cell>
          <cell r="AI143">
            <v>2700</v>
          </cell>
          <cell r="AJ143">
            <v>0</v>
          </cell>
          <cell r="AK143">
            <v>2300</v>
          </cell>
          <cell r="AL143">
            <v>0</v>
          </cell>
          <cell r="AM143">
            <v>900</v>
          </cell>
          <cell r="AN143">
            <v>0</v>
          </cell>
          <cell r="AO143">
            <v>1800</v>
          </cell>
          <cell r="AP143">
            <v>0</v>
          </cell>
          <cell r="AQ143">
            <v>1500</v>
          </cell>
          <cell r="AR143">
            <v>0</v>
          </cell>
          <cell r="AS143">
            <v>900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9702</v>
          </cell>
          <cell r="BC143" t="str">
            <v>AC</v>
          </cell>
        </row>
        <row r="144">
          <cell r="B144" t="str">
            <v>ACN-CD-ROM4</v>
          </cell>
          <cell r="C144" t="str">
            <v>CDR-66B</v>
          </cell>
          <cell r="D144" t="str">
            <v>内蔵CD-ROM装置</v>
          </cell>
          <cell r="E144" t="str">
            <v>SX(M3423-Cﾓﾃﾞﾙ)､FX(M3484-Cﾓﾃﾞﾙ)用｡6倍速(ATAPI)｡</v>
          </cell>
          <cell r="F144">
            <v>45000</v>
          </cell>
          <cell r="G144">
            <v>31500</v>
          </cell>
          <cell r="H144">
            <v>2700</v>
          </cell>
          <cell r="I144">
            <v>2300</v>
          </cell>
          <cell r="J144">
            <v>900</v>
          </cell>
          <cell r="K144">
            <v>1800</v>
          </cell>
          <cell r="L144">
            <v>1500</v>
          </cell>
          <cell r="M144">
            <v>900</v>
          </cell>
          <cell r="N144">
            <v>9611</v>
          </cell>
          <cell r="O144" t="str">
            <v>AC</v>
          </cell>
          <cell r="P144" t="str">
            <v>9703販売終了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45000</v>
          </cell>
          <cell r="AE144">
            <v>0</v>
          </cell>
          <cell r="AF144">
            <v>0</v>
          </cell>
          <cell r="AG144">
            <v>31500</v>
          </cell>
          <cell r="AH144">
            <v>0</v>
          </cell>
          <cell r="AI144">
            <v>2700</v>
          </cell>
          <cell r="AJ144">
            <v>0</v>
          </cell>
          <cell r="AK144">
            <v>2300</v>
          </cell>
          <cell r="AL144">
            <v>0</v>
          </cell>
          <cell r="AM144">
            <v>900</v>
          </cell>
          <cell r="AN144">
            <v>0</v>
          </cell>
          <cell r="AO144">
            <v>1800</v>
          </cell>
          <cell r="AP144">
            <v>0</v>
          </cell>
          <cell r="AQ144">
            <v>1500</v>
          </cell>
          <cell r="AR144">
            <v>0</v>
          </cell>
          <cell r="AS144">
            <v>900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9611</v>
          </cell>
          <cell r="BC144" t="str">
            <v>AC</v>
          </cell>
          <cell r="BD144" t="str">
            <v>9703販売終了</v>
          </cell>
        </row>
        <row r="145">
          <cell r="B145" t="str">
            <v>ACN-CD-ROM2</v>
          </cell>
          <cell r="C145" t="str">
            <v>CDR-26B</v>
          </cell>
          <cell r="D145" t="str">
            <v>内蔵CD-ROM装置</v>
          </cell>
          <cell r="E145" t="str">
            <v>SX(M3423-Aﾓﾃﾞﾙ､M3423C)､FX(M3474､M3484-A/Bﾓﾃﾞﾙ)用｡
4倍速(ATAPI)｡</v>
          </cell>
          <cell r="F145">
            <v>38000</v>
          </cell>
          <cell r="G145">
            <v>26600</v>
          </cell>
          <cell r="H145">
            <v>2700</v>
          </cell>
          <cell r="I145">
            <v>2300</v>
          </cell>
          <cell r="J145">
            <v>900</v>
          </cell>
          <cell r="K145">
            <v>1800</v>
          </cell>
          <cell r="L145">
            <v>1500</v>
          </cell>
          <cell r="M145">
            <v>900</v>
          </cell>
          <cell r="N145">
            <v>9604</v>
          </cell>
          <cell r="O145" t="str">
            <v>AC</v>
          </cell>
          <cell r="P145" t="str">
            <v>在庫終了次第、
販売終了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38000</v>
          </cell>
          <cell r="AE145">
            <v>0</v>
          </cell>
          <cell r="AF145">
            <v>0</v>
          </cell>
          <cell r="AG145">
            <v>26600</v>
          </cell>
          <cell r="AH145">
            <v>0</v>
          </cell>
          <cell r="AI145">
            <v>2700</v>
          </cell>
          <cell r="AJ145">
            <v>0</v>
          </cell>
          <cell r="AK145">
            <v>2300</v>
          </cell>
          <cell r="AL145">
            <v>0</v>
          </cell>
          <cell r="AM145">
            <v>900</v>
          </cell>
          <cell r="AN145">
            <v>0</v>
          </cell>
          <cell r="AO145">
            <v>1800</v>
          </cell>
          <cell r="AP145">
            <v>0</v>
          </cell>
          <cell r="AQ145">
            <v>1500</v>
          </cell>
          <cell r="AR145">
            <v>0</v>
          </cell>
          <cell r="AS145">
            <v>900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9604</v>
          </cell>
          <cell r="BC145" t="str">
            <v>AC</v>
          </cell>
          <cell r="BD145" t="str">
            <v>在庫終了次第、
販売終了</v>
          </cell>
        </row>
        <row r="146">
          <cell r="B146" t="str">
            <v>システム拡張装置</v>
          </cell>
        </row>
        <row r="147">
          <cell r="B147" t="str">
            <v>ACS-P620-5B</v>
          </cell>
          <cell r="C147" t="str">
            <v>B4951-8</v>
          </cell>
          <cell r="D147" t="str">
            <v>ﾌﾟﾛｾｯｻ･ｱｯﾌﾟｸﾞﾚ-ﾄﾞ</v>
          </cell>
          <cell r="E147" t="str">
            <v>FT1200(M3522-E140/E14N)､FT2400用｡CPU(PentiumPro-200)の
内部二次ｷｬｯｼｭ容量を512KBにｱｯﾌﾟｸﾞﾚｰﾄﾞ｡ｱｯﾌﾟｸﾞﾚｰﾄﾞ作業費は
25,000円｡</v>
          </cell>
          <cell r="F147">
            <v>398000</v>
          </cell>
          <cell r="G147">
            <v>259000</v>
          </cell>
          <cell r="H147">
            <v>25900</v>
          </cell>
          <cell r="I147">
            <v>22000</v>
          </cell>
          <cell r="J147">
            <v>9100</v>
          </cell>
          <cell r="K147">
            <v>15900</v>
          </cell>
          <cell r="L147">
            <v>13500</v>
          </cell>
          <cell r="M147">
            <v>9100</v>
          </cell>
          <cell r="N147">
            <v>9706</v>
          </cell>
          <cell r="O147" t="str">
            <v>AC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398000</v>
          </cell>
          <cell r="AE147">
            <v>0</v>
          </cell>
          <cell r="AF147">
            <v>0</v>
          </cell>
          <cell r="AG147">
            <v>259000</v>
          </cell>
          <cell r="AH147">
            <v>0</v>
          </cell>
          <cell r="AI147">
            <v>25900</v>
          </cell>
          <cell r="AJ147">
            <v>0</v>
          </cell>
          <cell r="AK147">
            <v>22000</v>
          </cell>
          <cell r="AL147">
            <v>0</v>
          </cell>
          <cell r="AM147">
            <v>9100</v>
          </cell>
          <cell r="AN147">
            <v>0</v>
          </cell>
          <cell r="AO147">
            <v>15900</v>
          </cell>
          <cell r="AP147">
            <v>0</v>
          </cell>
          <cell r="AQ147">
            <v>13500</v>
          </cell>
          <cell r="AR147">
            <v>0</v>
          </cell>
          <cell r="AS147">
            <v>9100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9706</v>
          </cell>
          <cell r="BC147" t="str">
            <v>AC</v>
          </cell>
        </row>
        <row r="148">
          <cell r="B148" t="str">
            <v>ACS-P620-2B</v>
          </cell>
          <cell r="C148" t="str">
            <v>B4951-7</v>
          </cell>
          <cell r="D148" t="str">
            <v>ﾌﾟﾛｾｯｻ･ｱｯﾌﾟｸﾞﾚ-ﾄﾞ</v>
          </cell>
          <cell r="E148" t="str">
            <v>FT2400用｡2個目のCPU(PentiumPro-200､256KBｷｬｯｼｭ)｡
ｱｯﾌﾟｸﾞﾚｰﾄﾞ作業費は25,000円｡</v>
          </cell>
          <cell r="F148">
            <v>198000</v>
          </cell>
          <cell r="G148">
            <v>129000</v>
          </cell>
          <cell r="H148">
            <v>12900</v>
          </cell>
          <cell r="I148">
            <v>11000</v>
          </cell>
          <cell r="J148">
            <v>4500</v>
          </cell>
          <cell r="K148">
            <v>7900</v>
          </cell>
          <cell r="L148">
            <v>6700</v>
          </cell>
          <cell r="M148">
            <v>4500</v>
          </cell>
          <cell r="N148">
            <v>9706</v>
          </cell>
          <cell r="O148" t="str">
            <v>AC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198000</v>
          </cell>
          <cell r="AE148">
            <v>0</v>
          </cell>
          <cell r="AF148">
            <v>0</v>
          </cell>
          <cell r="AG148">
            <v>129000</v>
          </cell>
          <cell r="AH148">
            <v>0</v>
          </cell>
          <cell r="AI148">
            <v>12900</v>
          </cell>
          <cell r="AJ148">
            <v>0</v>
          </cell>
          <cell r="AK148">
            <v>11000</v>
          </cell>
          <cell r="AL148">
            <v>0</v>
          </cell>
          <cell r="AM148">
            <v>4500</v>
          </cell>
          <cell r="AN148">
            <v>0</v>
          </cell>
          <cell r="AO148">
            <v>7900</v>
          </cell>
          <cell r="AP148">
            <v>0</v>
          </cell>
          <cell r="AQ148">
            <v>6700</v>
          </cell>
          <cell r="AR148">
            <v>0</v>
          </cell>
          <cell r="AS148">
            <v>4500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9706</v>
          </cell>
          <cell r="BC148" t="str">
            <v>AC</v>
          </cell>
        </row>
        <row r="149">
          <cell r="B149" t="str">
            <v>ACS-CPUK-29</v>
          </cell>
          <cell r="C149" t="str">
            <v>CPUK-29</v>
          </cell>
          <cell r="D149" t="str">
            <v>CPU取り付けｷｯﾄ</v>
          </cell>
          <cell r="E149" t="str">
            <v>FT2400用｡2個目のCPUを増設する場合に必要。
CPUﾋｰﾄｼﾝｸ + 電圧変換ﾓｼﾞｭｰﾙ｡</v>
          </cell>
          <cell r="F149">
            <v>122000</v>
          </cell>
          <cell r="G149">
            <v>79000</v>
          </cell>
          <cell r="H149">
            <v>7900</v>
          </cell>
          <cell r="I149">
            <v>6700</v>
          </cell>
          <cell r="J149">
            <v>2800</v>
          </cell>
          <cell r="K149">
            <v>4900</v>
          </cell>
          <cell r="L149">
            <v>4200</v>
          </cell>
          <cell r="M149">
            <v>2800</v>
          </cell>
          <cell r="N149">
            <v>9706</v>
          </cell>
          <cell r="O149" t="str">
            <v>AC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122000</v>
          </cell>
          <cell r="AE149">
            <v>0</v>
          </cell>
          <cell r="AF149">
            <v>0</v>
          </cell>
          <cell r="AG149">
            <v>79000</v>
          </cell>
          <cell r="AH149">
            <v>0</v>
          </cell>
          <cell r="AI149">
            <v>7900</v>
          </cell>
          <cell r="AJ149">
            <v>0</v>
          </cell>
          <cell r="AK149">
            <v>6700</v>
          </cell>
          <cell r="AL149">
            <v>0</v>
          </cell>
          <cell r="AM149">
            <v>2800</v>
          </cell>
          <cell r="AN149">
            <v>0</v>
          </cell>
          <cell r="AO149">
            <v>4900</v>
          </cell>
          <cell r="AP149">
            <v>0</v>
          </cell>
          <cell r="AQ149">
            <v>4200</v>
          </cell>
          <cell r="AR149">
            <v>0</v>
          </cell>
          <cell r="AS149">
            <v>2800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9706</v>
          </cell>
          <cell r="BC149" t="str">
            <v>AC</v>
          </cell>
        </row>
        <row r="150">
          <cell r="B150" t="str">
            <v>ACS-CPU-205</v>
          </cell>
          <cell r="C150" t="str">
            <v>B4951-4</v>
          </cell>
          <cell r="D150" t="str">
            <v>ﾌﾟﾛｾｯｻ･ｱｯﾌﾟｸﾞﾚｰﾄﾞ</v>
          </cell>
          <cell r="E150" t="str">
            <v>FT1200(M3522-A120/A12N)､FT2200用｡CPU(PentiumPro-200)の
内部二次ｷｬｯｼｭ容量を512KBにｱｯﾌﾟｸﾞﾚｰﾄﾞ｡ｱｯﾌﾟｸﾞﾚｰﾄﾞ作業費は
25,000円｡</v>
          </cell>
          <cell r="F150">
            <v>360000</v>
          </cell>
          <cell r="G150">
            <v>234000</v>
          </cell>
          <cell r="H150">
            <v>23400</v>
          </cell>
          <cell r="I150">
            <v>19900</v>
          </cell>
          <cell r="J150">
            <v>8200</v>
          </cell>
          <cell r="K150">
            <v>14400</v>
          </cell>
          <cell r="L150">
            <v>12200</v>
          </cell>
          <cell r="M150">
            <v>8200</v>
          </cell>
          <cell r="N150">
            <v>9612</v>
          </cell>
          <cell r="O150" t="str">
            <v>AC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360000</v>
          </cell>
          <cell r="AE150">
            <v>0</v>
          </cell>
          <cell r="AF150">
            <v>0</v>
          </cell>
          <cell r="AG150">
            <v>234000</v>
          </cell>
          <cell r="AH150">
            <v>0</v>
          </cell>
          <cell r="AI150">
            <v>23400</v>
          </cell>
          <cell r="AJ150">
            <v>0</v>
          </cell>
          <cell r="AK150">
            <v>19900</v>
          </cell>
          <cell r="AL150">
            <v>0</v>
          </cell>
          <cell r="AM150">
            <v>8200</v>
          </cell>
          <cell r="AN150">
            <v>0</v>
          </cell>
          <cell r="AO150">
            <v>14400</v>
          </cell>
          <cell r="AP150">
            <v>0</v>
          </cell>
          <cell r="AQ150">
            <v>12200</v>
          </cell>
          <cell r="AR150">
            <v>0</v>
          </cell>
          <cell r="AS150">
            <v>8200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9612</v>
          </cell>
          <cell r="BC150" t="str">
            <v>AC</v>
          </cell>
        </row>
        <row r="151">
          <cell r="B151" t="str">
            <v>ACS-2CPU-200</v>
          </cell>
          <cell r="C151" t="str">
            <v>B4951-3</v>
          </cell>
          <cell r="D151" t="str">
            <v>増設ﾃﾞｭｱﾙﾌﾟﾛｾｯｻ (PentiumPro-200)</v>
          </cell>
          <cell r="E151" t="str">
            <v>FT2200用｡256KBｷｬｯｼｭ｡ｱｯﾌﾟｸﾞﾚｰﾄﾞ作業費は25,000円｡</v>
          </cell>
          <cell r="F151">
            <v>250000</v>
          </cell>
          <cell r="G151">
            <v>163000</v>
          </cell>
          <cell r="H151">
            <v>16300</v>
          </cell>
          <cell r="I151">
            <v>13900</v>
          </cell>
          <cell r="J151">
            <v>5700</v>
          </cell>
          <cell r="K151">
            <v>10000</v>
          </cell>
          <cell r="L151">
            <v>8500</v>
          </cell>
          <cell r="M151">
            <v>5700</v>
          </cell>
          <cell r="N151">
            <v>9608</v>
          </cell>
          <cell r="O151" t="str">
            <v>AC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250000</v>
          </cell>
          <cell r="AE151">
            <v>0</v>
          </cell>
          <cell r="AF151">
            <v>0</v>
          </cell>
          <cell r="AG151">
            <v>163000</v>
          </cell>
          <cell r="AH151">
            <v>0</v>
          </cell>
          <cell r="AI151">
            <v>16300</v>
          </cell>
          <cell r="AJ151">
            <v>0</v>
          </cell>
          <cell r="AK151">
            <v>13900</v>
          </cell>
          <cell r="AL151">
            <v>0</v>
          </cell>
          <cell r="AM151">
            <v>5700</v>
          </cell>
          <cell r="AN151">
            <v>0</v>
          </cell>
          <cell r="AO151">
            <v>10000</v>
          </cell>
          <cell r="AP151">
            <v>0</v>
          </cell>
          <cell r="AQ151">
            <v>8500</v>
          </cell>
          <cell r="AR151">
            <v>0</v>
          </cell>
          <cell r="AS151">
            <v>5700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9608</v>
          </cell>
          <cell r="BC151" t="str">
            <v>AC</v>
          </cell>
        </row>
        <row r="152">
          <cell r="B152" t="str">
            <v>ACS-2CPU-150</v>
          </cell>
          <cell r="C152" t="str">
            <v>B4951-2</v>
          </cell>
          <cell r="D152" t="str">
            <v>増設ﾃﾞｭｱﾙﾌﾟﾛｾｯｻ
(Pentium-150)</v>
          </cell>
          <cell r="E152" t="str">
            <v>FT//ex(M3521)用｡ｱｯﾌﾟｸﾞﾚｰﾄﾞ作業費は25,000円｡</v>
          </cell>
          <cell r="F152">
            <v>250000</v>
          </cell>
          <cell r="G152">
            <v>163000</v>
          </cell>
          <cell r="H152">
            <v>16300</v>
          </cell>
          <cell r="I152">
            <v>13900</v>
          </cell>
          <cell r="J152">
            <v>5700</v>
          </cell>
          <cell r="K152">
            <v>10000</v>
          </cell>
          <cell r="L152">
            <v>8500</v>
          </cell>
          <cell r="M152">
            <v>5700</v>
          </cell>
          <cell r="N152">
            <v>9606</v>
          </cell>
          <cell r="O152" t="str">
            <v>AC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250000</v>
          </cell>
          <cell r="AE152">
            <v>0</v>
          </cell>
          <cell r="AF152">
            <v>0</v>
          </cell>
          <cell r="AG152">
            <v>163000</v>
          </cell>
          <cell r="AH152">
            <v>0</v>
          </cell>
          <cell r="AI152">
            <v>16300</v>
          </cell>
          <cell r="AJ152">
            <v>0</v>
          </cell>
          <cell r="AK152">
            <v>13900</v>
          </cell>
          <cell r="AL152">
            <v>0</v>
          </cell>
          <cell r="AM152">
            <v>5700</v>
          </cell>
          <cell r="AN152">
            <v>0</v>
          </cell>
          <cell r="AO152">
            <v>10000</v>
          </cell>
          <cell r="AP152">
            <v>0</v>
          </cell>
          <cell r="AQ152">
            <v>8500</v>
          </cell>
          <cell r="AR152">
            <v>0</v>
          </cell>
          <cell r="AS152">
            <v>5700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9606</v>
          </cell>
          <cell r="BC152" t="str">
            <v>AC</v>
          </cell>
        </row>
        <row r="153">
          <cell r="B153" t="str">
            <v>ACS-2CPU-120</v>
          </cell>
          <cell r="C153" t="str">
            <v>B4951-1</v>
          </cell>
          <cell r="D153" t="str">
            <v>増設ﾃﾞｭｱﾙﾌﾟﾛｾｯｻ
(Pentium-120)</v>
          </cell>
          <cell r="E153" t="str">
            <v>FT//ex(M3520)用｡ｱｯﾌﾟｸﾞﾚｰﾄﾞ作業費は25,000円｡</v>
          </cell>
          <cell r="F153" t="str">
            <v>OPEN価格</v>
          </cell>
          <cell r="G153">
            <v>70000</v>
          </cell>
          <cell r="H153">
            <v>13000</v>
          </cell>
          <cell r="I153">
            <v>11100</v>
          </cell>
          <cell r="J153">
            <v>4600</v>
          </cell>
          <cell r="K153">
            <v>8000</v>
          </cell>
          <cell r="L153">
            <v>6800</v>
          </cell>
          <cell r="M153">
            <v>4600</v>
          </cell>
          <cell r="N153">
            <v>9603</v>
          </cell>
          <cell r="O153" t="str">
            <v>AC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 t="str">
            <v>OPEN価格</v>
          </cell>
          <cell r="AE153">
            <v>0</v>
          </cell>
          <cell r="AF153">
            <v>0</v>
          </cell>
          <cell r="AG153">
            <v>70000</v>
          </cell>
          <cell r="AH153">
            <v>0</v>
          </cell>
          <cell r="AI153">
            <v>13000</v>
          </cell>
          <cell r="AJ153">
            <v>0</v>
          </cell>
          <cell r="AK153">
            <v>11100</v>
          </cell>
          <cell r="AL153">
            <v>0</v>
          </cell>
          <cell r="AM153">
            <v>4600</v>
          </cell>
          <cell r="AN153">
            <v>0</v>
          </cell>
          <cell r="AO153">
            <v>8000</v>
          </cell>
          <cell r="AP153">
            <v>0</v>
          </cell>
          <cell r="AQ153">
            <v>6800</v>
          </cell>
          <cell r="AR153">
            <v>0</v>
          </cell>
          <cell r="AS153">
            <v>4600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9603</v>
          </cell>
          <cell r="BC153" t="str">
            <v>AC</v>
          </cell>
        </row>
        <row r="154">
          <cell r="B154" t="str">
            <v>ACS-ROM-NT</v>
          </cell>
          <cell r="C154" t="str">
            <v>B4950</v>
          </cell>
          <cell r="D154" t="str">
            <v>FT486ｼｽﾃﾑROMｱｯﾌﾟｸﾞﾚｰﾄﾞ(WindowsNT対応)</v>
          </cell>
          <cell r="E154" t="str">
            <v>FT486-66S/66E用｡WindowsNTでHyperRAMｻﾎﾟｰﾄを可能にするための
ｼｽﾃﾑROMｱｯﾌﾟｸﾞﾚｰﾄﾞ｡ｱｯﾌﾟｸﾞﾚｰﾄﾞ作業費は28,000円｡</v>
          </cell>
          <cell r="F154">
            <v>8000</v>
          </cell>
          <cell r="G154">
            <v>5600</v>
          </cell>
          <cell r="H154" t="str">
            <v>N/A</v>
          </cell>
          <cell r="I154" t="str">
            <v>N/A</v>
          </cell>
          <cell r="J154" t="str">
            <v>N/A</v>
          </cell>
          <cell r="K154" t="str">
            <v>N/A</v>
          </cell>
          <cell r="L154" t="str">
            <v>N/A</v>
          </cell>
          <cell r="M154" t="str">
            <v>N/A</v>
          </cell>
          <cell r="N154">
            <v>9405</v>
          </cell>
          <cell r="O154" t="str">
            <v>AC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8000</v>
          </cell>
          <cell r="AE154">
            <v>0</v>
          </cell>
          <cell r="AF154">
            <v>0</v>
          </cell>
          <cell r="AG154">
            <v>5600</v>
          </cell>
          <cell r="AH154">
            <v>0</v>
          </cell>
          <cell r="AI154" t="str">
            <v>N/A</v>
          </cell>
          <cell r="AJ154">
            <v>0</v>
          </cell>
          <cell r="AK154" t="str">
            <v>N/A</v>
          </cell>
          <cell r="AL154">
            <v>0</v>
          </cell>
          <cell r="AM154" t="str">
            <v>N/A</v>
          </cell>
          <cell r="AN154">
            <v>0</v>
          </cell>
          <cell r="AO154" t="str">
            <v>N/A</v>
          </cell>
          <cell r="AP154">
            <v>0</v>
          </cell>
          <cell r="AQ154" t="str">
            <v>N/A</v>
          </cell>
          <cell r="AR154">
            <v>0</v>
          </cell>
          <cell r="AS154" t="str">
            <v>N/A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9405</v>
          </cell>
          <cell r="BC154" t="str">
            <v>AC</v>
          </cell>
        </row>
        <row r="155">
          <cell r="B155" t="str">
            <v>ACS-SVM-HBS</v>
          </cell>
          <cell r="C155" t="str">
            <v>SVM-HBS</v>
          </cell>
          <cell r="D155" t="str">
            <v>ｻ-ﾊﾞ監視制御装置</v>
          </cell>
          <cell r="E155" t="str">
            <v>FT2400用｡ﾘﾓｰﾄ監視用ｺﾝﾄﾛｰﾗﾎﾞｰﾄﾞ + ﾓﾃﾞﾑ｡ISA｡</v>
          </cell>
          <cell r="F155">
            <v>148000</v>
          </cell>
          <cell r="G155">
            <v>96000</v>
          </cell>
          <cell r="H155">
            <v>9600</v>
          </cell>
          <cell r="I155">
            <v>8200</v>
          </cell>
          <cell r="J155">
            <v>3400</v>
          </cell>
          <cell r="K155">
            <v>5900</v>
          </cell>
          <cell r="L155">
            <v>5000</v>
          </cell>
          <cell r="M155">
            <v>3400</v>
          </cell>
          <cell r="N155">
            <v>9706</v>
          </cell>
          <cell r="O155" t="str">
            <v>AC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148000</v>
          </cell>
          <cell r="AE155">
            <v>0</v>
          </cell>
          <cell r="AF155">
            <v>0</v>
          </cell>
          <cell r="AG155">
            <v>96000</v>
          </cell>
          <cell r="AH155">
            <v>0</v>
          </cell>
          <cell r="AI155">
            <v>9600</v>
          </cell>
          <cell r="AJ155">
            <v>0</v>
          </cell>
          <cell r="AK155">
            <v>8200</v>
          </cell>
          <cell r="AL155">
            <v>0</v>
          </cell>
          <cell r="AM155">
            <v>3400</v>
          </cell>
          <cell r="AN155">
            <v>0</v>
          </cell>
          <cell r="AO155">
            <v>5900</v>
          </cell>
          <cell r="AP155">
            <v>0</v>
          </cell>
          <cell r="AQ155">
            <v>5000</v>
          </cell>
          <cell r="AR155">
            <v>0</v>
          </cell>
          <cell r="AS155">
            <v>3400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9706</v>
          </cell>
          <cell r="BC155" t="str">
            <v>AC</v>
          </cell>
        </row>
        <row r="156">
          <cell r="B156" t="str">
            <v>AC-ET-P100</v>
          </cell>
          <cell r="C156" t="str">
            <v>AC-I8465B</v>
          </cell>
          <cell r="D156" t="str">
            <v>ｲｰｻﾈｯﾄ･ｱﾀﾞﾌﾟﾀ</v>
          </cell>
          <cell r="E156" t="str">
            <v>FT2400用｡2枚目のｲｰｻﾈｯﾄ･ｱﾀﾞﾌﾟﾀ｡10BASE-T/100BASE-TX(PCＩ)｡</v>
          </cell>
          <cell r="F156">
            <v>33400</v>
          </cell>
          <cell r="G156">
            <v>20000</v>
          </cell>
          <cell r="H156">
            <v>2200</v>
          </cell>
          <cell r="I156">
            <v>1900</v>
          </cell>
          <cell r="J156">
            <v>800</v>
          </cell>
          <cell r="K156">
            <v>1300</v>
          </cell>
          <cell r="L156">
            <v>1100</v>
          </cell>
          <cell r="M156">
            <v>800</v>
          </cell>
          <cell r="N156">
            <v>9706</v>
          </cell>
          <cell r="O156" t="str">
            <v>AC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33400</v>
          </cell>
          <cell r="AE156">
            <v>0</v>
          </cell>
          <cell r="AF156">
            <v>0</v>
          </cell>
          <cell r="AG156">
            <v>20000</v>
          </cell>
          <cell r="AH156">
            <v>0</v>
          </cell>
          <cell r="AI156">
            <v>2200</v>
          </cell>
          <cell r="AJ156">
            <v>0</v>
          </cell>
          <cell r="AK156">
            <v>1900</v>
          </cell>
          <cell r="AL156">
            <v>0</v>
          </cell>
          <cell r="AM156">
            <v>800</v>
          </cell>
          <cell r="AN156">
            <v>0</v>
          </cell>
          <cell r="AO156">
            <v>1300</v>
          </cell>
          <cell r="AP156">
            <v>0</v>
          </cell>
          <cell r="AQ156">
            <v>1100</v>
          </cell>
          <cell r="AR156">
            <v>0</v>
          </cell>
          <cell r="AS156">
            <v>800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9706</v>
          </cell>
          <cell r="BC156" t="str">
            <v>AC</v>
          </cell>
        </row>
        <row r="157">
          <cell r="B157" t="str">
            <v>AC-905-TX2</v>
          </cell>
          <cell r="C157" t="str">
            <v>AC-905-TX2</v>
          </cell>
          <cell r="D157" t="str">
            <v>ﾌｧｽﾄｲｰｻﾈｯﾄ･ｱﾀﾞﾌﾟﾀ</v>
          </cell>
          <cell r="E157" t="str">
            <v>FT1200､FT2200､LS660､LS550用｡10BASE-T/100BSAE-TX(PCI)｡</v>
          </cell>
          <cell r="F157">
            <v>33400</v>
          </cell>
          <cell r="G157">
            <v>20000</v>
          </cell>
          <cell r="H157">
            <v>2000</v>
          </cell>
          <cell r="I157">
            <v>1700</v>
          </cell>
          <cell r="J157">
            <v>700</v>
          </cell>
          <cell r="K157">
            <v>1300</v>
          </cell>
          <cell r="L157">
            <v>1100</v>
          </cell>
          <cell r="M157">
            <v>700</v>
          </cell>
          <cell r="N157">
            <v>9705</v>
          </cell>
          <cell r="O157" t="str">
            <v>AC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33400</v>
          </cell>
          <cell r="AE157">
            <v>0</v>
          </cell>
          <cell r="AF157">
            <v>0</v>
          </cell>
          <cell r="AG157">
            <v>20000</v>
          </cell>
          <cell r="AH157">
            <v>0</v>
          </cell>
          <cell r="AI157">
            <v>2000</v>
          </cell>
          <cell r="AJ157">
            <v>0</v>
          </cell>
          <cell r="AK157">
            <v>1700</v>
          </cell>
          <cell r="AL157">
            <v>0</v>
          </cell>
          <cell r="AM157">
            <v>700</v>
          </cell>
          <cell r="AN157">
            <v>0</v>
          </cell>
          <cell r="AO157">
            <v>1300</v>
          </cell>
          <cell r="AP157">
            <v>0</v>
          </cell>
          <cell r="AQ157">
            <v>1100</v>
          </cell>
          <cell r="AR157">
            <v>0</v>
          </cell>
          <cell r="AS157">
            <v>700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9705</v>
          </cell>
          <cell r="BC157" t="str">
            <v>AC</v>
          </cell>
        </row>
        <row r="158">
          <cell r="B158" t="str">
            <v>AC-905-TX</v>
          </cell>
          <cell r="C158" t="str">
            <v>AC-905-TX</v>
          </cell>
          <cell r="D158" t="str">
            <v>ｲｰｻﾈｯﾄ･ｱﾀﾞﾌﾟﾀ</v>
          </cell>
          <cell r="E158" t="str">
            <v>FT1200､FT2200用｡10BASE-T/100BSAE-TX(PCI)｡</v>
          </cell>
          <cell r="F158">
            <v>33400</v>
          </cell>
          <cell r="G158">
            <v>20000</v>
          </cell>
          <cell r="H158">
            <v>2200</v>
          </cell>
          <cell r="I158">
            <v>1900</v>
          </cell>
          <cell r="J158">
            <v>800</v>
          </cell>
          <cell r="K158">
            <v>1300</v>
          </cell>
          <cell r="L158">
            <v>1100</v>
          </cell>
          <cell r="M158">
            <v>800</v>
          </cell>
          <cell r="N158">
            <v>9612</v>
          </cell>
          <cell r="O158" t="str">
            <v>AC</v>
          </cell>
          <cell r="P158" t="str">
            <v>9705販売終了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33400</v>
          </cell>
          <cell r="AE158">
            <v>0</v>
          </cell>
          <cell r="AF158">
            <v>0</v>
          </cell>
          <cell r="AG158">
            <v>20000</v>
          </cell>
          <cell r="AH158">
            <v>0</v>
          </cell>
          <cell r="AI158">
            <v>2200</v>
          </cell>
          <cell r="AJ158">
            <v>0</v>
          </cell>
          <cell r="AK158">
            <v>1900</v>
          </cell>
          <cell r="AL158">
            <v>0</v>
          </cell>
          <cell r="AM158">
            <v>800</v>
          </cell>
          <cell r="AN158">
            <v>0</v>
          </cell>
          <cell r="AO158">
            <v>1300</v>
          </cell>
          <cell r="AP158">
            <v>0</v>
          </cell>
          <cell r="AQ158">
            <v>1100</v>
          </cell>
          <cell r="AR158">
            <v>0</v>
          </cell>
          <cell r="AS158">
            <v>800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9612</v>
          </cell>
          <cell r="BC158" t="str">
            <v>AC</v>
          </cell>
          <cell r="BD158" t="str">
            <v>9705販売終了</v>
          </cell>
        </row>
        <row r="159">
          <cell r="B159" t="str">
            <v>AC-590-TPO</v>
          </cell>
          <cell r="C159" t="str">
            <v>AC-590-TPO</v>
          </cell>
          <cell r="D159" t="str">
            <v>ｲｰｻﾈｯﾄ･ｱﾀﾞﾌﾟﾀ</v>
          </cell>
          <cell r="E159" t="str">
            <v>FT//ex(M3517､M3518､M3519､M3520､M3521)､FT2200､LS660､LS550用｡10BASE-T(PCI)｡</v>
          </cell>
          <cell r="F159">
            <v>25000</v>
          </cell>
          <cell r="G159">
            <v>17000</v>
          </cell>
          <cell r="H159">
            <v>1900</v>
          </cell>
          <cell r="I159">
            <v>1600</v>
          </cell>
          <cell r="J159">
            <v>700</v>
          </cell>
          <cell r="K159">
            <v>1200</v>
          </cell>
          <cell r="L159">
            <v>1000</v>
          </cell>
          <cell r="M159">
            <v>700</v>
          </cell>
          <cell r="N159">
            <v>9609</v>
          </cell>
          <cell r="O159" t="str">
            <v>AC</v>
          </cell>
          <cell r="P159" t="str">
            <v>9701販売終了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25000</v>
          </cell>
          <cell r="AE159">
            <v>0</v>
          </cell>
          <cell r="AF159">
            <v>0</v>
          </cell>
          <cell r="AG159">
            <v>17000</v>
          </cell>
          <cell r="AH159">
            <v>0</v>
          </cell>
          <cell r="AI159">
            <v>1900</v>
          </cell>
          <cell r="AJ159">
            <v>0</v>
          </cell>
          <cell r="AK159">
            <v>1600</v>
          </cell>
          <cell r="AL159">
            <v>0</v>
          </cell>
          <cell r="AM159">
            <v>700</v>
          </cell>
          <cell r="AN159">
            <v>0</v>
          </cell>
          <cell r="AO159">
            <v>1200</v>
          </cell>
          <cell r="AP159">
            <v>0</v>
          </cell>
          <cell r="AQ159">
            <v>1000</v>
          </cell>
          <cell r="AR159">
            <v>0</v>
          </cell>
          <cell r="AS159">
            <v>700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9609</v>
          </cell>
          <cell r="BC159" t="str">
            <v>AC</v>
          </cell>
          <cell r="BD159" t="str">
            <v>9701販売終了</v>
          </cell>
        </row>
        <row r="160">
          <cell r="B160" t="str">
            <v>AC-509B-TPO</v>
          </cell>
          <cell r="C160" t="str">
            <v>AC-509B-TPO</v>
          </cell>
          <cell r="D160" t="str">
            <v>ｲｰｻﾈｯﾄ･ｱﾀﾞﾌﾟﾀ</v>
          </cell>
          <cell r="E160" t="str">
            <v>LS660､LS550用｡10BASE-T(ISA)｡</v>
          </cell>
          <cell r="F160">
            <v>19000</v>
          </cell>
          <cell r="G160">
            <v>13000</v>
          </cell>
          <cell r="H160">
            <v>1600</v>
          </cell>
          <cell r="I160">
            <v>1400</v>
          </cell>
          <cell r="J160">
            <v>600</v>
          </cell>
          <cell r="K160">
            <v>1000</v>
          </cell>
          <cell r="L160">
            <v>900</v>
          </cell>
          <cell r="M160">
            <v>600</v>
          </cell>
          <cell r="N160">
            <v>9609</v>
          </cell>
          <cell r="O160" t="str">
            <v>AC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19000</v>
          </cell>
          <cell r="AE160">
            <v>0</v>
          </cell>
          <cell r="AF160">
            <v>0</v>
          </cell>
          <cell r="AG160">
            <v>13000</v>
          </cell>
          <cell r="AH160">
            <v>0</v>
          </cell>
          <cell r="AI160">
            <v>1600</v>
          </cell>
          <cell r="AJ160">
            <v>0</v>
          </cell>
          <cell r="AK160">
            <v>1400</v>
          </cell>
          <cell r="AL160">
            <v>0</v>
          </cell>
          <cell r="AM160">
            <v>600</v>
          </cell>
          <cell r="AN160">
            <v>0</v>
          </cell>
          <cell r="AO160">
            <v>1000</v>
          </cell>
          <cell r="AP160">
            <v>0</v>
          </cell>
          <cell r="AQ160">
            <v>900</v>
          </cell>
          <cell r="AR160">
            <v>0</v>
          </cell>
          <cell r="AS160">
            <v>600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9609</v>
          </cell>
          <cell r="BC160" t="str">
            <v>AC</v>
          </cell>
        </row>
        <row r="161">
          <cell r="B161" t="str">
            <v>AC-ETN-ADP2</v>
          </cell>
          <cell r="C161" t="str">
            <v>3C527B</v>
          </cell>
          <cell r="D161" t="str">
            <v>ｲｰｻﾈｯﾄ･ｱﾀﾞﾌﾟﾀ2(32ﾋﾞｯﾄ)</v>
          </cell>
          <cell r="E161" t="str">
            <v>FT486-66S/66E､FT//s､FT//e用｡10BASE-2/5(16/32ﾋﾞｯﾄ､MCA)｡</v>
          </cell>
          <cell r="F161" t="str">
            <v>OPEN価格</v>
          </cell>
          <cell r="G161">
            <v>10000</v>
          </cell>
          <cell r="H161">
            <v>11900</v>
          </cell>
          <cell r="I161">
            <v>10100</v>
          </cell>
          <cell r="J161">
            <v>4200</v>
          </cell>
          <cell r="K161">
            <v>7900</v>
          </cell>
          <cell r="L161">
            <v>6700</v>
          </cell>
          <cell r="M161">
            <v>4200</v>
          </cell>
          <cell r="N161" t="str">
            <v>9205</v>
          </cell>
          <cell r="O161" t="str">
            <v>AC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 t="str">
            <v>OPEN価格</v>
          </cell>
          <cell r="AE161">
            <v>0</v>
          </cell>
          <cell r="AF161">
            <v>0</v>
          </cell>
          <cell r="AG161">
            <v>10000</v>
          </cell>
          <cell r="AH161">
            <v>0</v>
          </cell>
          <cell r="AI161">
            <v>11900</v>
          </cell>
          <cell r="AJ161">
            <v>0</v>
          </cell>
          <cell r="AK161">
            <v>10100</v>
          </cell>
          <cell r="AL161">
            <v>0</v>
          </cell>
          <cell r="AM161">
            <v>4200</v>
          </cell>
          <cell r="AN161">
            <v>0</v>
          </cell>
          <cell r="AO161">
            <v>7900</v>
          </cell>
          <cell r="AP161">
            <v>0</v>
          </cell>
          <cell r="AQ161">
            <v>6700</v>
          </cell>
          <cell r="AR161">
            <v>0</v>
          </cell>
          <cell r="AS161">
            <v>4200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 t="str">
            <v>9205</v>
          </cell>
          <cell r="BC161" t="str">
            <v>AC</v>
          </cell>
        </row>
        <row r="162">
          <cell r="B162" t="str">
            <v>AC-ETN-ADP3</v>
          </cell>
          <cell r="C162" t="str">
            <v>3C529</v>
          </cell>
          <cell r="D162" t="str">
            <v>ｲｰｻﾈｯﾄ･ｱﾀﾞﾌﾟﾀ3(32ﾋﾞｯﾄ)</v>
          </cell>
          <cell r="E162" t="str">
            <v>FT486-66S/66E､FT//s､FT//e用｡10BASE-2/5(16/32ﾋﾞｯﾄ､MCA)｡</v>
          </cell>
          <cell r="F162" t="str">
            <v>OPEN価格</v>
          </cell>
          <cell r="G162">
            <v>10000</v>
          </cell>
          <cell r="H162">
            <v>4300</v>
          </cell>
          <cell r="I162">
            <v>3700</v>
          </cell>
          <cell r="J162">
            <v>1500</v>
          </cell>
          <cell r="K162">
            <v>2800</v>
          </cell>
          <cell r="L162">
            <v>2400</v>
          </cell>
          <cell r="M162">
            <v>1500</v>
          </cell>
          <cell r="N162">
            <v>9403</v>
          </cell>
          <cell r="O162" t="str">
            <v>AC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 t="str">
            <v>OPEN価格</v>
          </cell>
          <cell r="AE162">
            <v>0</v>
          </cell>
          <cell r="AF162">
            <v>0</v>
          </cell>
          <cell r="AG162">
            <v>10000</v>
          </cell>
          <cell r="AH162">
            <v>0</v>
          </cell>
          <cell r="AI162">
            <v>4300</v>
          </cell>
          <cell r="AJ162">
            <v>0</v>
          </cell>
          <cell r="AK162">
            <v>3700</v>
          </cell>
          <cell r="AL162">
            <v>0</v>
          </cell>
          <cell r="AM162">
            <v>1500</v>
          </cell>
          <cell r="AN162">
            <v>0</v>
          </cell>
          <cell r="AO162">
            <v>2800</v>
          </cell>
          <cell r="AP162">
            <v>0</v>
          </cell>
          <cell r="AQ162">
            <v>2400</v>
          </cell>
          <cell r="AR162">
            <v>0</v>
          </cell>
          <cell r="AS162">
            <v>1500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9403</v>
          </cell>
          <cell r="BC162" t="str">
            <v>AC</v>
          </cell>
        </row>
        <row r="163">
          <cell r="B163" t="str">
            <v>AC-ETN-ADP4</v>
          </cell>
          <cell r="C163" t="str">
            <v>3C579</v>
          </cell>
          <cell r="D163" t="str">
            <v>ｲｰｻﾈｯﾄ･ｱﾀﾞﾌﾟﾀ4(32ﾋﾞｯﾄ)</v>
          </cell>
          <cell r="E163" t="str">
            <v>FT//ex用｡10BASE-2/5(EISA)｡</v>
          </cell>
          <cell r="F163" t="str">
            <v>OPEN価格</v>
          </cell>
          <cell r="G163">
            <v>10000</v>
          </cell>
          <cell r="H163">
            <v>3700</v>
          </cell>
          <cell r="I163">
            <v>3100</v>
          </cell>
          <cell r="J163">
            <v>1300</v>
          </cell>
          <cell r="K163">
            <v>2400</v>
          </cell>
          <cell r="L163">
            <v>2000</v>
          </cell>
          <cell r="M163">
            <v>1300</v>
          </cell>
          <cell r="N163">
            <v>9406</v>
          </cell>
          <cell r="O163" t="str">
            <v>AC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 t="str">
            <v>OPEN価格</v>
          </cell>
          <cell r="AE163">
            <v>0</v>
          </cell>
          <cell r="AF163">
            <v>0</v>
          </cell>
          <cell r="AG163">
            <v>10000</v>
          </cell>
          <cell r="AH163">
            <v>0</v>
          </cell>
          <cell r="AI163">
            <v>3700</v>
          </cell>
          <cell r="AJ163">
            <v>0</v>
          </cell>
          <cell r="AK163">
            <v>3100</v>
          </cell>
          <cell r="AL163">
            <v>0</v>
          </cell>
          <cell r="AM163">
            <v>1300</v>
          </cell>
          <cell r="AN163">
            <v>0</v>
          </cell>
          <cell r="AO163">
            <v>2400</v>
          </cell>
          <cell r="AP163">
            <v>0</v>
          </cell>
          <cell r="AQ163">
            <v>2000</v>
          </cell>
          <cell r="AR163">
            <v>0</v>
          </cell>
          <cell r="AS163">
            <v>1300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9406</v>
          </cell>
          <cell r="BC163" t="str">
            <v>AC</v>
          </cell>
        </row>
        <row r="164">
          <cell r="B164" t="str">
            <v>AC-ETN-PCI2</v>
          </cell>
          <cell r="C164" t="str">
            <v>B8832-1</v>
          </cell>
          <cell r="D164" t="str">
            <v>PCI LANﾎﾞｰﾄﾞ</v>
          </cell>
          <cell r="E164" t="str">
            <v>FT//ex(M3517､M3518､M3519､M3520､M3521)､FT2200､LS550(M3551､
M3553､M3554､M3557-Aﾓﾃﾞﾙ)､XEN-PC(M3456､M3466､M3476)用｡
10BASE-T/5(PCI)｡但し､LS550､XEN-PCの場合はNetWareｻｰﾊﾞ､
WindowsNTｻｰﾊﾞで使用する場合のみ｡</v>
          </cell>
          <cell r="F164">
            <v>38000</v>
          </cell>
          <cell r="G164">
            <v>26600</v>
          </cell>
          <cell r="H164">
            <v>2300</v>
          </cell>
          <cell r="I164">
            <v>2000</v>
          </cell>
          <cell r="J164">
            <v>800</v>
          </cell>
          <cell r="K164">
            <v>1500</v>
          </cell>
          <cell r="L164">
            <v>1300</v>
          </cell>
          <cell r="M164">
            <v>800</v>
          </cell>
          <cell r="N164">
            <v>9510</v>
          </cell>
          <cell r="O164" t="str">
            <v>NW</v>
          </cell>
          <cell r="P164" t="str">
            <v>9703販売再開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38000</v>
          </cell>
          <cell r="AE164">
            <v>0</v>
          </cell>
          <cell r="AF164">
            <v>0</v>
          </cell>
          <cell r="AG164">
            <v>26600</v>
          </cell>
          <cell r="AH164">
            <v>0</v>
          </cell>
          <cell r="AI164">
            <v>2300</v>
          </cell>
          <cell r="AJ164">
            <v>0</v>
          </cell>
          <cell r="AK164">
            <v>2000</v>
          </cell>
          <cell r="AL164">
            <v>0</v>
          </cell>
          <cell r="AM164">
            <v>800</v>
          </cell>
          <cell r="AN164">
            <v>0</v>
          </cell>
          <cell r="AO164">
            <v>1500</v>
          </cell>
          <cell r="AP164">
            <v>0</v>
          </cell>
          <cell r="AQ164">
            <v>1300</v>
          </cell>
          <cell r="AR164">
            <v>0</v>
          </cell>
          <cell r="AS164">
            <v>800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9510</v>
          </cell>
          <cell r="BC164" t="str">
            <v>NW</v>
          </cell>
          <cell r="BD164" t="str">
            <v>9703販売再開</v>
          </cell>
        </row>
        <row r="165">
          <cell r="B165" t="str">
            <v>ACP-LAN-CW</v>
          </cell>
          <cell r="C165" t="str">
            <v>B8835</v>
          </cell>
          <cell r="D165" t="str">
            <v>ISA LANﾎﾞｰﾄﾞ</v>
          </cell>
          <cell r="E165" t="str">
            <v>LS550(M3551､M3553､M3554､M3557-Aﾓﾃﾞﾙ)､XEN-PC用｡
10BASE-T/5(ISA)｡</v>
          </cell>
          <cell r="F165">
            <v>38000</v>
          </cell>
          <cell r="G165">
            <v>26600</v>
          </cell>
          <cell r="H165">
            <v>3600</v>
          </cell>
          <cell r="I165">
            <v>3100</v>
          </cell>
          <cell r="J165">
            <v>1300</v>
          </cell>
          <cell r="K165">
            <v>2400</v>
          </cell>
          <cell r="L165">
            <v>2000</v>
          </cell>
          <cell r="M165">
            <v>1300</v>
          </cell>
          <cell r="N165">
            <v>9603</v>
          </cell>
          <cell r="O165" t="str">
            <v>NW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38000</v>
          </cell>
          <cell r="AE165">
            <v>0</v>
          </cell>
          <cell r="AF165">
            <v>0</v>
          </cell>
          <cell r="AG165">
            <v>26600</v>
          </cell>
          <cell r="AH165">
            <v>0</v>
          </cell>
          <cell r="AI165">
            <v>3600</v>
          </cell>
          <cell r="AJ165">
            <v>0</v>
          </cell>
          <cell r="AK165">
            <v>3100</v>
          </cell>
          <cell r="AL165">
            <v>0</v>
          </cell>
          <cell r="AM165">
            <v>1300</v>
          </cell>
          <cell r="AN165">
            <v>0</v>
          </cell>
          <cell r="AO165">
            <v>2400</v>
          </cell>
          <cell r="AP165">
            <v>0</v>
          </cell>
          <cell r="AQ165">
            <v>2000</v>
          </cell>
          <cell r="AR165">
            <v>0</v>
          </cell>
          <cell r="AS165">
            <v>1300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9603</v>
          </cell>
          <cell r="BC165" t="str">
            <v>NW</v>
          </cell>
        </row>
        <row r="166">
          <cell r="B166" t="str">
            <v>PN-LAN-CW</v>
          </cell>
          <cell r="C166" t="str">
            <v>B8895-1</v>
          </cell>
          <cell r="D166" t="str">
            <v>LANｱﾀﾞﾌﾟﾀ</v>
          </cell>
          <cell r="E166" t="str">
            <v>AL､EL､SX､FX､GX､SV､NS用｡10BASE-T(PCMCIA TYPEⅡ)｡</v>
          </cell>
          <cell r="F166">
            <v>19900</v>
          </cell>
          <cell r="G166">
            <v>13000</v>
          </cell>
          <cell r="H166">
            <v>3600</v>
          </cell>
          <cell r="I166">
            <v>3100</v>
          </cell>
          <cell r="J166">
            <v>1300</v>
          </cell>
          <cell r="K166">
            <v>3000</v>
          </cell>
          <cell r="L166">
            <v>2600</v>
          </cell>
          <cell r="M166">
            <v>1300</v>
          </cell>
          <cell r="N166">
            <v>9603</v>
          </cell>
          <cell r="O166" t="str">
            <v>NW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19900</v>
          </cell>
          <cell r="AE166">
            <v>0</v>
          </cell>
          <cell r="AF166">
            <v>0</v>
          </cell>
          <cell r="AG166">
            <v>13000</v>
          </cell>
          <cell r="AH166">
            <v>0</v>
          </cell>
          <cell r="AI166">
            <v>3600</v>
          </cell>
          <cell r="AJ166">
            <v>0</v>
          </cell>
          <cell r="AK166">
            <v>3100</v>
          </cell>
          <cell r="AL166">
            <v>0</v>
          </cell>
          <cell r="AM166">
            <v>1300</v>
          </cell>
          <cell r="AN166">
            <v>0</v>
          </cell>
          <cell r="AO166">
            <v>3000</v>
          </cell>
          <cell r="AP166">
            <v>0</v>
          </cell>
          <cell r="AQ166">
            <v>2600</v>
          </cell>
          <cell r="AR166">
            <v>0</v>
          </cell>
          <cell r="AS166">
            <v>1300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9603</v>
          </cell>
          <cell r="BC166" t="str">
            <v>NW</v>
          </cell>
        </row>
        <row r="167">
          <cell r="B167" t="str">
            <v>AC-TRN-ADP</v>
          </cell>
          <cell r="C167" t="str">
            <v>54-08</v>
          </cell>
          <cell r="D167" t="str">
            <v>ﾄｰｸﾝﾘﾝｸﾞ･ｱﾀﾞﾌﾟﾀ</v>
          </cell>
          <cell r="E167" t="str">
            <v>FT486-66S/66E､FT//s､FT//e用｡16/32ﾋﾞｯﾄMCA｡</v>
          </cell>
          <cell r="F167">
            <v>118000</v>
          </cell>
          <cell r="G167">
            <v>82600</v>
          </cell>
          <cell r="H167">
            <v>8900</v>
          </cell>
          <cell r="I167">
            <v>7600</v>
          </cell>
          <cell r="J167">
            <v>3100</v>
          </cell>
          <cell r="K167">
            <v>5900</v>
          </cell>
          <cell r="L167">
            <v>5000</v>
          </cell>
          <cell r="M167">
            <v>3100</v>
          </cell>
          <cell r="N167" t="str">
            <v>9110</v>
          </cell>
          <cell r="O167" t="str">
            <v>AC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118000</v>
          </cell>
          <cell r="AE167">
            <v>0</v>
          </cell>
          <cell r="AF167">
            <v>0</v>
          </cell>
          <cell r="AG167">
            <v>82600</v>
          </cell>
          <cell r="AH167">
            <v>0</v>
          </cell>
          <cell r="AI167">
            <v>8900</v>
          </cell>
          <cell r="AJ167">
            <v>0</v>
          </cell>
          <cell r="AK167">
            <v>7600</v>
          </cell>
          <cell r="AL167">
            <v>0</v>
          </cell>
          <cell r="AM167">
            <v>3100</v>
          </cell>
          <cell r="AN167">
            <v>0</v>
          </cell>
          <cell r="AO167">
            <v>5900</v>
          </cell>
          <cell r="AP167">
            <v>0</v>
          </cell>
          <cell r="AQ167">
            <v>5000</v>
          </cell>
          <cell r="AR167">
            <v>0</v>
          </cell>
          <cell r="AS167">
            <v>3100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 t="str">
            <v>9110</v>
          </cell>
          <cell r="BC167" t="str">
            <v>AC</v>
          </cell>
        </row>
        <row r="168">
          <cell r="B168" t="str">
            <v>AC-TRN-AT</v>
          </cell>
          <cell r="C168" t="str">
            <v>52-07</v>
          </cell>
          <cell r="D168" t="str">
            <v>ﾄｰｸﾝﾘﾝｸﾞ･ｱﾀﾞﾌﾟﾀ</v>
          </cell>
          <cell r="E168" t="str">
            <v>LS660､LS550､XEN-PC､XEN-LSⅡ用｡8/16ﾋﾞｯﾄISA｡</v>
          </cell>
          <cell r="F168">
            <v>118000</v>
          </cell>
          <cell r="G168">
            <v>82600</v>
          </cell>
          <cell r="H168">
            <v>7100</v>
          </cell>
          <cell r="I168">
            <v>6000</v>
          </cell>
          <cell r="J168">
            <v>2500</v>
          </cell>
          <cell r="K168">
            <v>4700</v>
          </cell>
          <cell r="L168">
            <v>4000</v>
          </cell>
          <cell r="M168">
            <v>2500</v>
          </cell>
          <cell r="N168" t="str">
            <v>9309</v>
          </cell>
          <cell r="O168" t="str">
            <v>AC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118000</v>
          </cell>
          <cell r="AE168">
            <v>0</v>
          </cell>
          <cell r="AF168">
            <v>0</v>
          </cell>
          <cell r="AG168">
            <v>82600</v>
          </cell>
          <cell r="AH168">
            <v>0</v>
          </cell>
          <cell r="AI168">
            <v>7100</v>
          </cell>
          <cell r="AJ168">
            <v>0</v>
          </cell>
          <cell r="AK168">
            <v>6000</v>
          </cell>
          <cell r="AL168">
            <v>0</v>
          </cell>
          <cell r="AM168">
            <v>2500</v>
          </cell>
          <cell r="AN168">
            <v>0</v>
          </cell>
          <cell r="AO168">
            <v>4700</v>
          </cell>
          <cell r="AP168">
            <v>0</v>
          </cell>
          <cell r="AQ168">
            <v>4000</v>
          </cell>
          <cell r="AR168">
            <v>0</v>
          </cell>
          <cell r="AS168">
            <v>2500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 t="str">
            <v>9309</v>
          </cell>
          <cell r="BC168" t="str">
            <v>AC</v>
          </cell>
        </row>
        <row r="169">
          <cell r="B169" t="str">
            <v>AC-TRN-ADP4</v>
          </cell>
          <cell r="C169" t="str">
            <v>52-08</v>
          </cell>
          <cell r="D169" t="str">
            <v>ﾄｰｸﾝﾘﾝｸﾞ･ｱﾀﾞﾌﾟﾀ(EISA)</v>
          </cell>
          <cell r="E169" t="str">
            <v>FT//ex(M3516､M3517､M3518､M3519､M3520､M3521)用｡32ﾋﾞｯﾄEISA｡</v>
          </cell>
          <cell r="F169">
            <v>164000</v>
          </cell>
          <cell r="G169">
            <v>114800</v>
          </cell>
          <cell r="H169">
            <v>9800</v>
          </cell>
          <cell r="I169">
            <v>8300</v>
          </cell>
          <cell r="J169">
            <v>3400</v>
          </cell>
          <cell r="K169">
            <v>6600</v>
          </cell>
          <cell r="L169">
            <v>5600</v>
          </cell>
          <cell r="M169">
            <v>3400</v>
          </cell>
          <cell r="N169">
            <v>9406</v>
          </cell>
          <cell r="O169" t="str">
            <v>AC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164000</v>
          </cell>
          <cell r="AE169">
            <v>0</v>
          </cell>
          <cell r="AF169">
            <v>0</v>
          </cell>
          <cell r="AG169">
            <v>114800</v>
          </cell>
          <cell r="AH169">
            <v>0</v>
          </cell>
          <cell r="AI169">
            <v>9800</v>
          </cell>
          <cell r="AJ169">
            <v>0</v>
          </cell>
          <cell r="AK169">
            <v>8300</v>
          </cell>
          <cell r="AL169">
            <v>0</v>
          </cell>
          <cell r="AM169">
            <v>3400</v>
          </cell>
          <cell r="AN169">
            <v>0</v>
          </cell>
          <cell r="AO169">
            <v>6600</v>
          </cell>
          <cell r="AP169">
            <v>0</v>
          </cell>
          <cell r="AQ169">
            <v>5600</v>
          </cell>
          <cell r="AR169">
            <v>0</v>
          </cell>
          <cell r="AS169">
            <v>3400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9406</v>
          </cell>
          <cell r="BC169" t="str">
            <v>AC</v>
          </cell>
        </row>
        <row r="170">
          <cell r="B170" t="str">
            <v>AC-CCU-EISA</v>
          </cell>
          <cell r="C170" t="str">
            <v>B8833</v>
          </cell>
          <cell r="D170" t="str">
            <v>EISA通信制御装置</v>
          </cell>
          <cell r="E170" t="str">
            <v>FT//ex(M3516､M3517-A110､M3518-A110､M3519-A120､M3520-A120､
M3521-A120)用｡EISA｡</v>
          </cell>
          <cell r="F170">
            <v>130000</v>
          </cell>
          <cell r="G170">
            <v>91000</v>
          </cell>
          <cell r="H170">
            <v>7800</v>
          </cell>
          <cell r="I170">
            <v>6600</v>
          </cell>
          <cell r="J170">
            <v>2700</v>
          </cell>
          <cell r="K170">
            <v>5200</v>
          </cell>
          <cell r="L170">
            <v>4400</v>
          </cell>
          <cell r="M170">
            <v>2700</v>
          </cell>
          <cell r="N170">
            <v>9504</v>
          </cell>
          <cell r="O170" t="str">
            <v>NW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130000</v>
          </cell>
          <cell r="AE170">
            <v>0</v>
          </cell>
          <cell r="AF170">
            <v>0</v>
          </cell>
          <cell r="AG170">
            <v>91000</v>
          </cell>
          <cell r="AH170">
            <v>0</v>
          </cell>
          <cell r="AI170">
            <v>7800</v>
          </cell>
          <cell r="AJ170">
            <v>0</v>
          </cell>
          <cell r="AK170">
            <v>6600</v>
          </cell>
          <cell r="AL170">
            <v>0</v>
          </cell>
          <cell r="AM170">
            <v>2700</v>
          </cell>
          <cell r="AN170">
            <v>0</v>
          </cell>
          <cell r="AO170">
            <v>5200</v>
          </cell>
          <cell r="AP170">
            <v>0</v>
          </cell>
          <cell r="AQ170">
            <v>4400</v>
          </cell>
          <cell r="AR170">
            <v>0</v>
          </cell>
          <cell r="AS170">
            <v>2700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9504</v>
          </cell>
          <cell r="BC170" t="str">
            <v>NW</v>
          </cell>
        </row>
        <row r="171">
          <cell r="B171" t="str">
            <v>AXD-BSC-ADP2</v>
          </cell>
          <cell r="C171" t="str">
            <v>B8867-1</v>
          </cell>
          <cell r="D171" t="str">
            <v>同期通信ｱﾀﾞﾌﾟﾀ</v>
          </cell>
          <cell r="E171" t="str">
            <v>FT//ex(M3516)､LS550(M3551､M3553､M3554)､XEN-PC､XEN-LSⅡ用｡
ISA｡但し､Windows95は不可｡</v>
          </cell>
          <cell r="F171">
            <v>60000</v>
          </cell>
          <cell r="G171">
            <v>39000</v>
          </cell>
          <cell r="H171">
            <v>3600</v>
          </cell>
          <cell r="I171">
            <v>3100</v>
          </cell>
          <cell r="J171">
            <v>1300</v>
          </cell>
          <cell r="K171">
            <v>5200</v>
          </cell>
          <cell r="L171">
            <v>4400</v>
          </cell>
          <cell r="M171">
            <v>1300</v>
          </cell>
          <cell r="N171">
            <v>9403</v>
          </cell>
          <cell r="O171" t="str">
            <v>NW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60000</v>
          </cell>
          <cell r="AE171">
            <v>0</v>
          </cell>
          <cell r="AF171">
            <v>0</v>
          </cell>
          <cell r="AG171">
            <v>39000</v>
          </cell>
          <cell r="AH171">
            <v>0</v>
          </cell>
          <cell r="AI171">
            <v>3600</v>
          </cell>
          <cell r="AJ171">
            <v>0</v>
          </cell>
          <cell r="AK171">
            <v>3100</v>
          </cell>
          <cell r="AL171">
            <v>0</v>
          </cell>
          <cell r="AM171">
            <v>1300</v>
          </cell>
          <cell r="AN171">
            <v>0</v>
          </cell>
          <cell r="AO171">
            <v>5200</v>
          </cell>
          <cell r="AP171">
            <v>0</v>
          </cell>
          <cell r="AQ171">
            <v>4400</v>
          </cell>
          <cell r="AR171">
            <v>0</v>
          </cell>
          <cell r="AS171">
            <v>1300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9403</v>
          </cell>
          <cell r="BC171" t="str">
            <v>NW</v>
          </cell>
        </row>
        <row r="172">
          <cell r="B172" t="str">
            <v>AXD-CCU2</v>
          </cell>
          <cell r="C172" t="str">
            <v>B8862-1</v>
          </cell>
          <cell r="D172" t="str">
            <v>通信制御装置</v>
          </cell>
          <cell r="E172" t="str">
            <v>FT//ex､LS550､XEN-PC､XEN-LSⅡ用｡ISA｡但し､Windows95は不可｡</v>
          </cell>
          <cell r="F172">
            <v>130000</v>
          </cell>
          <cell r="G172">
            <v>84500</v>
          </cell>
          <cell r="H172">
            <v>7800</v>
          </cell>
          <cell r="I172">
            <v>6600</v>
          </cell>
          <cell r="J172">
            <v>2700</v>
          </cell>
          <cell r="K172">
            <v>5200</v>
          </cell>
          <cell r="L172">
            <v>4400</v>
          </cell>
          <cell r="M172">
            <v>2700</v>
          </cell>
          <cell r="N172">
            <v>9308</v>
          </cell>
          <cell r="O172" t="str">
            <v>NW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130000</v>
          </cell>
          <cell r="AE172">
            <v>0</v>
          </cell>
          <cell r="AF172">
            <v>0</v>
          </cell>
          <cell r="AG172">
            <v>84500</v>
          </cell>
          <cell r="AH172">
            <v>0</v>
          </cell>
          <cell r="AI172">
            <v>7800</v>
          </cell>
          <cell r="AJ172">
            <v>0</v>
          </cell>
          <cell r="AK172">
            <v>6600</v>
          </cell>
          <cell r="AL172">
            <v>0</v>
          </cell>
          <cell r="AM172">
            <v>2700</v>
          </cell>
          <cell r="AN172">
            <v>0</v>
          </cell>
          <cell r="AO172">
            <v>5200</v>
          </cell>
          <cell r="AP172">
            <v>0</v>
          </cell>
          <cell r="AQ172">
            <v>4400</v>
          </cell>
          <cell r="AR172">
            <v>0</v>
          </cell>
          <cell r="AS172">
            <v>2700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9308</v>
          </cell>
          <cell r="BC172" t="str">
            <v>NW</v>
          </cell>
        </row>
        <row r="173">
          <cell r="B173" t="str">
            <v>AXD-ICCU2</v>
          </cell>
          <cell r="C173" t="str">
            <v>B8890-1</v>
          </cell>
          <cell r="D173" t="str">
            <v>ISDN通信制御装置</v>
          </cell>
          <cell r="E173" t="str">
            <v>FT//ex､LS550､XEN-PC､XEN-LSⅡ用｡ISA｡但し､Windows95は不可｡</v>
          </cell>
          <cell r="F173">
            <v>150000</v>
          </cell>
          <cell r="G173">
            <v>97500</v>
          </cell>
          <cell r="H173">
            <v>9000</v>
          </cell>
          <cell r="I173">
            <v>7700</v>
          </cell>
          <cell r="J173">
            <v>3200</v>
          </cell>
          <cell r="K173">
            <v>5200</v>
          </cell>
          <cell r="L173">
            <v>4400</v>
          </cell>
          <cell r="M173">
            <v>3200</v>
          </cell>
          <cell r="N173">
            <v>9404</v>
          </cell>
          <cell r="O173" t="str">
            <v>NW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150000</v>
          </cell>
          <cell r="AE173">
            <v>0</v>
          </cell>
          <cell r="AF173">
            <v>0</v>
          </cell>
          <cell r="AG173">
            <v>97500</v>
          </cell>
          <cell r="AH173">
            <v>0</v>
          </cell>
          <cell r="AI173">
            <v>9000</v>
          </cell>
          <cell r="AJ173">
            <v>0</v>
          </cell>
          <cell r="AK173">
            <v>7700</v>
          </cell>
          <cell r="AL173">
            <v>0</v>
          </cell>
          <cell r="AM173">
            <v>3200</v>
          </cell>
          <cell r="AN173">
            <v>0</v>
          </cell>
          <cell r="AO173">
            <v>5200</v>
          </cell>
          <cell r="AP173">
            <v>0</v>
          </cell>
          <cell r="AQ173">
            <v>4400</v>
          </cell>
          <cell r="AR173">
            <v>0</v>
          </cell>
          <cell r="AS173">
            <v>3200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9404</v>
          </cell>
          <cell r="BC173" t="str">
            <v>NW</v>
          </cell>
        </row>
        <row r="174">
          <cell r="B174" t="str">
            <v>PN-ISDN-C1</v>
          </cell>
          <cell r="C174" t="str">
            <v>B8897-1</v>
          </cell>
          <cell r="D174" t="str">
            <v>ISDNｱﾀﾞﾌﾟﾀ</v>
          </cell>
          <cell r="E174" t="str">
            <v>EL､SX､FX､GX､SV､NS用｡PCMCIA TYPEⅡ｡但し､Windows95は不可｡</v>
          </cell>
          <cell r="F174">
            <v>150000</v>
          </cell>
          <cell r="G174">
            <v>97500</v>
          </cell>
          <cell r="H174">
            <v>9000</v>
          </cell>
          <cell r="I174">
            <v>7700</v>
          </cell>
          <cell r="J174">
            <v>3200</v>
          </cell>
          <cell r="K174">
            <v>5200</v>
          </cell>
          <cell r="L174">
            <v>4400</v>
          </cell>
          <cell r="M174">
            <v>3200</v>
          </cell>
          <cell r="N174">
            <v>9506</v>
          </cell>
          <cell r="O174" t="str">
            <v>NW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150000</v>
          </cell>
          <cell r="AE174">
            <v>0</v>
          </cell>
          <cell r="AF174">
            <v>0</v>
          </cell>
          <cell r="AG174">
            <v>97500</v>
          </cell>
          <cell r="AH174">
            <v>0</v>
          </cell>
          <cell r="AI174">
            <v>9000</v>
          </cell>
          <cell r="AJ174">
            <v>0</v>
          </cell>
          <cell r="AK174">
            <v>7700</v>
          </cell>
          <cell r="AL174">
            <v>0</v>
          </cell>
          <cell r="AM174">
            <v>3200</v>
          </cell>
          <cell r="AN174">
            <v>0</v>
          </cell>
          <cell r="AO174">
            <v>5200</v>
          </cell>
          <cell r="AP174">
            <v>0</v>
          </cell>
          <cell r="AQ174">
            <v>4400</v>
          </cell>
          <cell r="AR174">
            <v>0</v>
          </cell>
          <cell r="AS174">
            <v>3200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9506</v>
          </cell>
          <cell r="BC174" t="str">
            <v>NW</v>
          </cell>
        </row>
        <row r="175">
          <cell r="B175" t="str">
            <v>AXD-4RSI-C2</v>
          </cell>
          <cell r="C175" t="str">
            <v>B8850-1</v>
          </cell>
          <cell r="D175" t="str">
            <v>4ﾁｬﾝﾈﾙRS232Cｲﾝﾀﾌｪｰｽ</v>
          </cell>
          <cell r="E175" t="str">
            <v>LS550(M3551､M3553､M3554､M3557-Aﾓﾃﾞﾙ)､XEN-PC､XEN-LSⅡ用｡
ISA｡Windows95は不可｡</v>
          </cell>
          <cell r="F175">
            <v>80000</v>
          </cell>
          <cell r="G175">
            <v>52000</v>
          </cell>
          <cell r="H175">
            <v>4800</v>
          </cell>
          <cell r="I175">
            <v>4100</v>
          </cell>
          <cell r="J175">
            <v>1700</v>
          </cell>
          <cell r="K175">
            <v>5200</v>
          </cell>
          <cell r="L175">
            <v>4400</v>
          </cell>
          <cell r="M175">
            <v>1700</v>
          </cell>
          <cell r="N175" t="str">
            <v>9310</v>
          </cell>
          <cell r="O175" t="str">
            <v>MI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80000</v>
          </cell>
          <cell r="AE175">
            <v>0</v>
          </cell>
          <cell r="AF175">
            <v>0</v>
          </cell>
          <cell r="AG175">
            <v>52000</v>
          </cell>
          <cell r="AH175">
            <v>0</v>
          </cell>
          <cell r="AI175">
            <v>4800</v>
          </cell>
          <cell r="AJ175">
            <v>0</v>
          </cell>
          <cell r="AK175">
            <v>4100</v>
          </cell>
          <cell r="AL175">
            <v>0</v>
          </cell>
          <cell r="AM175">
            <v>1700</v>
          </cell>
          <cell r="AN175">
            <v>0</v>
          </cell>
          <cell r="AO175">
            <v>5200</v>
          </cell>
          <cell r="AP175">
            <v>0</v>
          </cell>
          <cell r="AQ175">
            <v>4400</v>
          </cell>
          <cell r="AR175">
            <v>0</v>
          </cell>
          <cell r="AS175">
            <v>1700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 t="str">
            <v>9310</v>
          </cell>
          <cell r="BC175" t="str">
            <v>MI</v>
          </cell>
        </row>
        <row r="176">
          <cell r="B176" t="str">
            <v>ACP-PIO-C</v>
          </cell>
          <cell r="C176" t="str">
            <v>B8431-1</v>
          </cell>
          <cell r="D176" t="str">
            <v>ﾊﾟﾗﾚﾙ入出力ｲﾝﾀﾌｪｰｽ</v>
          </cell>
          <cell r="E176" t="str">
            <v>LS550(M3551､M3553､M3554)､XEN-PC､XEN-LSⅡ用｡ISA｡</v>
          </cell>
          <cell r="F176">
            <v>45000</v>
          </cell>
          <cell r="G176">
            <v>29300</v>
          </cell>
          <cell r="H176">
            <v>2700</v>
          </cell>
          <cell r="I176">
            <v>2300</v>
          </cell>
          <cell r="J176">
            <v>900</v>
          </cell>
          <cell r="K176">
            <v>1800</v>
          </cell>
          <cell r="L176">
            <v>1500</v>
          </cell>
          <cell r="M176">
            <v>900</v>
          </cell>
          <cell r="N176">
            <v>9404</v>
          </cell>
          <cell r="O176" t="str">
            <v>AC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45000</v>
          </cell>
          <cell r="AE176">
            <v>0</v>
          </cell>
          <cell r="AF176">
            <v>0</v>
          </cell>
          <cell r="AG176">
            <v>29300</v>
          </cell>
          <cell r="AH176">
            <v>0</v>
          </cell>
          <cell r="AI176">
            <v>2700</v>
          </cell>
          <cell r="AJ176">
            <v>0</v>
          </cell>
          <cell r="AK176">
            <v>2300</v>
          </cell>
          <cell r="AL176">
            <v>0</v>
          </cell>
          <cell r="AM176">
            <v>900</v>
          </cell>
          <cell r="AN176">
            <v>0</v>
          </cell>
          <cell r="AO176">
            <v>1800</v>
          </cell>
          <cell r="AP176">
            <v>0</v>
          </cell>
          <cell r="AQ176">
            <v>1500</v>
          </cell>
          <cell r="AR176">
            <v>0</v>
          </cell>
          <cell r="AS176">
            <v>900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9404</v>
          </cell>
          <cell r="BC176" t="str">
            <v>AC</v>
          </cell>
        </row>
        <row r="177">
          <cell r="B177" t="str">
            <v>PN-FAX-C2</v>
          </cell>
          <cell r="C177" t="str">
            <v>B8899-1</v>
          </cell>
          <cell r="D177" t="str">
            <v>FAX/DATAﾓﾃﾞﾑｶｰﾄﾞ</v>
          </cell>
          <cell r="E177" t="str">
            <v>AL､EL､SX､FX､GX､SV､NS用｡FAX/DATA:14.4Kbps｡PCMCIA TYPEⅡ｡</v>
          </cell>
          <cell r="F177">
            <v>3000</v>
          </cell>
          <cell r="G177">
            <v>2100</v>
          </cell>
          <cell r="H177" t="str">
            <v>N/A</v>
          </cell>
          <cell r="I177" t="str">
            <v>N/A</v>
          </cell>
          <cell r="J177" t="str">
            <v>N/A</v>
          </cell>
          <cell r="K177">
            <v>3600</v>
          </cell>
          <cell r="L177">
            <v>3000</v>
          </cell>
          <cell r="M177">
            <v>2400</v>
          </cell>
          <cell r="N177">
            <v>9601</v>
          </cell>
          <cell r="O177" t="str">
            <v>NW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3000</v>
          </cell>
          <cell r="AE177">
            <v>0</v>
          </cell>
          <cell r="AF177">
            <v>0</v>
          </cell>
          <cell r="AG177">
            <v>2100</v>
          </cell>
          <cell r="AH177">
            <v>0</v>
          </cell>
          <cell r="AI177" t="str">
            <v>N/A</v>
          </cell>
          <cell r="AJ177">
            <v>0</v>
          </cell>
          <cell r="AK177" t="str">
            <v>N/A</v>
          </cell>
          <cell r="AL177">
            <v>0</v>
          </cell>
          <cell r="AM177" t="str">
            <v>N/A</v>
          </cell>
          <cell r="AN177">
            <v>0</v>
          </cell>
          <cell r="AO177">
            <v>3600</v>
          </cell>
          <cell r="AP177">
            <v>0</v>
          </cell>
          <cell r="AQ177">
            <v>3000</v>
          </cell>
          <cell r="AR177">
            <v>0</v>
          </cell>
          <cell r="AS177">
            <v>2400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9601</v>
          </cell>
          <cell r="BC177" t="str">
            <v>NW</v>
          </cell>
        </row>
        <row r="178">
          <cell r="B178" t="str">
            <v>PN-FAX-C3</v>
          </cell>
          <cell r="C178" t="str">
            <v>ME2814C</v>
          </cell>
          <cell r="D178" t="str">
            <v>FAX/DATAﾓﾃﾞﾑｶｰﾄﾞ</v>
          </cell>
          <cell r="E178" t="str">
            <v>AL､EL､SX､FX､GX､SV､NS用｡FAX:14.4Kbps/DATA:28.8Kbps｡
PCMCIA TYPEⅡ｡</v>
          </cell>
          <cell r="F178">
            <v>15000</v>
          </cell>
          <cell r="G178">
            <v>10500</v>
          </cell>
          <cell r="H178" t="str">
            <v>N/A</v>
          </cell>
          <cell r="I178" t="str">
            <v>N/A</v>
          </cell>
          <cell r="J178" t="str">
            <v>N/A</v>
          </cell>
          <cell r="K178" t="str">
            <v>N/A</v>
          </cell>
          <cell r="L178" t="str">
            <v>N/A</v>
          </cell>
          <cell r="M178" t="str">
            <v>N/A</v>
          </cell>
          <cell r="N178" t="str">
            <v>出荷済</v>
          </cell>
          <cell r="O178" t="str">
            <v>MI</v>
          </cell>
          <cell r="P178" t="str">
            <v>保守はｵﾑﾛﾝ
対応。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15000</v>
          </cell>
          <cell r="AE178">
            <v>0</v>
          </cell>
          <cell r="AF178">
            <v>0</v>
          </cell>
          <cell r="AG178">
            <v>10500</v>
          </cell>
          <cell r="AH178">
            <v>0</v>
          </cell>
          <cell r="AI178" t="str">
            <v>N/A</v>
          </cell>
          <cell r="AJ178">
            <v>0</v>
          </cell>
          <cell r="AK178" t="str">
            <v>N/A</v>
          </cell>
          <cell r="AL178">
            <v>0</v>
          </cell>
          <cell r="AM178" t="str">
            <v>N/A</v>
          </cell>
          <cell r="AN178">
            <v>0</v>
          </cell>
          <cell r="AO178" t="str">
            <v>N/A</v>
          </cell>
          <cell r="AP178">
            <v>0</v>
          </cell>
          <cell r="AQ178" t="str">
            <v>N/A</v>
          </cell>
          <cell r="AR178">
            <v>0</v>
          </cell>
          <cell r="AS178" t="str">
            <v>N/A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 t="str">
            <v>出荷済</v>
          </cell>
          <cell r="BC178" t="str">
            <v>MI</v>
          </cell>
          <cell r="BD178" t="str">
            <v>保守はｵﾑﾛﾝ
対応。</v>
          </cell>
        </row>
        <row r="179">
          <cell r="B179" t="str">
            <v>ACN-P-REP</v>
          </cell>
          <cell r="C179" t="str">
            <v>PRT-16B</v>
          </cell>
          <cell r="D179" t="str">
            <v>ﾎﾟｰﾄﾘﾌﾟﾘｹｰﾀ</v>
          </cell>
          <cell r="E179" t="str">
            <v>SX(M3423-Aﾓﾃﾞﾙ､M3423C)､FX(M3474､M3484-A/Bﾓﾃﾞﾙ)用｡</v>
          </cell>
          <cell r="F179">
            <v>20000</v>
          </cell>
          <cell r="G179">
            <v>14000</v>
          </cell>
          <cell r="H179">
            <v>1200</v>
          </cell>
          <cell r="I179">
            <v>1000</v>
          </cell>
          <cell r="J179">
            <v>400</v>
          </cell>
          <cell r="K179">
            <v>800</v>
          </cell>
          <cell r="L179">
            <v>700</v>
          </cell>
          <cell r="M179">
            <v>400</v>
          </cell>
          <cell r="N179">
            <v>9509</v>
          </cell>
          <cell r="O179" t="str">
            <v>AC</v>
          </cell>
          <cell r="P179" t="str">
            <v>在庫終了次第、
販売終了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20000</v>
          </cell>
          <cell r="AE179">
            <v>0</v>
          </cell>
          <cell r="AF179">
            <v>0</v>
          </cell>
          <cell r="AG179">
            <v>14000</v>
          </cell>
          <cell r="AH179">
            <v>0</v>
          </cell>
          <cell r="AI179">
            <v>1200</v>
          </cell>
          <cell r="AJ179">
            <v>0</v>
          </cell>
          <cell r="AK179">
            <v>1000</v>
          </cell>
          <cell r="AL179">
            <v>0</v>
          </cell>
          <cell r="AM179">
            <v>400</v>
          </cell>
          <cell r="AN179">
            <v>0</v>
          </cell>
          <cell r="AO179">
            <v>800</v>
          </cell>
          <cell r="AP179">
            <v>0</v>
          </cell>
          <cell r="AQ179">
            <v>700</v>
          </cell>
          <cell r="AR179">
            <v>0</v>
          </cell>
          <cell r="AS179">
            <v>400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9509</v>
          </cell>
          <cell r="BC179" t="str">
            <v>AC</v>
          </cell>
          <cell r="BD179" t="str">
            <v>在庫終了次第、
販売終了</v>
          </cell>
        </row>
        <row r="180">
          <cell r="B180" t="str">
            <v>ACN-PCM-M</v>
          </cell>
          <cell r="C180" t="str">
            <v>PCM-16B</v>
          </cell>
          <cell r="D180" t="str">
            <v>PCMCIAﾓｼﾞｭｰﾙ</v>
          </cell>
          <cell r="E180" t="str">
            <v>GX(M3464-Bﾓﾃﾞﾙ)用｡</v>
          </cell>
          <cell r="F180">
            <v>10000</v>
          </cell>
          <cell r="G180">
            <v>4000</v>
          </cell>
          <cell r="H180">
            <v>1200</v>
          </cell>
          <cell r="I180">
            <v>1000</v>
          </cell>
          <cell r="J180">
            <v>400</v>
          </cell>
          <cell r="K180">
            <v>800</v>
          </cell>
          <cell r="L180">
            <v>700</v>
          </cell>
          <cell r="M180">
            <v>400</v>
          </cell>
          <cell r="N180">
            <v>9510</v>
          </cell>
          <cell r="O180" t="str">
            <v>AC</v>
          </cell>
          <cell r="P180" t="str">
            <v>在庫終了次第、
販売終了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10000</v>
          </cell>
          <cell r="AE180">
            <v>0</v>
          </cell>
          <cell r="AF180">
            <v>0</v>
          </cell>
          <cell r="AG180">
            <v>4000</v>
          </cell>
          <cell r="AH180">
            <v>0</v>
          </cell>
          <cell r="AI180">
            <v>1200</v>
          </cell>
          <cell r="AJ180">
            <v>0</v>
          </cell>
          <cell r="AK180">
            <v>1000</v>
          </cell>
          <cell r="AL180">
            <v>0</v>
          </cell>
          <cell r="AM180">
            <v>400</v>
          </cell>
          <cell r="AN180">
            <v>0</v>
          </cell>
          <cell r="AO180">
            <v>800</v>
          </cell>
          <cell r="AP180">
            <v>0</v>
          </cell>
          <cell r="AQ180">
            <v>700</v>
          </cell>
          <cell r="AR180">
            <v>0</v>
          </cell>
          <cell r="AS180">
            <v>400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9510</v>
          </cell>
          <cell r="BC180" t="str">
            <v>AC</v>
          </cell>
          <cell r="BD180" t="str">
            <v>在庫終了次第、
販売終了</v>
          </cell>
        </row>
        <row r="181">
          <cell r="B181" t="str">
            <v>AC-SCU-C</v>
          </cell>
          <cell r="C181" t="str">
            <v>M6940-1</v>
          </cell>
          <cell r="D181" t="str">
            <v>ｾｷｭﾘﾃｨｶｰﾄﾞ</v>
          </cell>
          <cell r="E181" t="str">
            <v>FT486-66S/66E､FT//s､FT//e､XEN-LSⅡ用｡赤外線ｶｰﾄﾞ｡</v>
          </cell>
          <cell r="F181">
            <v>15000</v>
          </cell>
          <cell r="G181">
            <v>9800</v>
          </cell>
          <cell r="H181">
            <v>900</v>
          </cell>
          <cell r="I181">
            <v>800</v>
          </cell>
          <cell r="J181">
            <v>300</v>
          </cell>
          <cell r="K181">
            <v>600</v>
          </cell>
          <cell r="L181">
            <v>500</v>
          </cell>
          <cell r="M181">
            <v>300</v>
          </cell>
          <cell r="N181" t="str">
            <v>9106</v>
          </cell>
          <cell r="O181" t="str">
            <v>AC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15000</v>
          </cell>
          <cell r="AE181">
            <v>0</v>
          </cell>
          <cell r="AF181">
            <v>0</v>
          </cell>
          <cell r="AG181">
            <v>9800</v>
          </cell>
          <cell r="AH181">
            <v>0</v>
          </cell>
          <cell r="AI181">
            <v>900</v>
          </cell>
          <cell r="AJ181">
            <v>0</v>
          </cell>
          <cell r="AK181">
            <v>800</v>
          </cell>
          <cell r="AL181">
            <v>0</v>
          </cell>
          <cell r="AM181">
            <v>300</v>
          </cell>
          <cell r="AN181">
            <v>0</v>
          </cell>
          <cell r="AO181">
            <v>600</v>
          </cell>
          <cell r="AP181">
            <v>0</v>
          </cell>
          <cell r="AQ181">
            <v>500</v>
          </cell>
          <cell r="AR181">
            <v>0</v>
          </cell>
          <cell r="AS181">
            <v>300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 t="str">
            <v>9106</v>
          </cell>
          <cell r="BC181" t="str">
            <v>AC</v>
          </cell>
        </row>
        <row r="182">
          <cell r="B182" t="str">
            <v>AC-MDM-CBL</v>
          </cell>
          <cell r="C182" t="str">
            <v>M6910-7A</v>
          </cell>
          <cell r="D182" t="str">
            <v>ﾓﾃﾞﾑｹｰﾌﾞﾙ</v>
          </cell>
          <cell r="E182" t="str">
            <v>FT486-66S/66E､FT//s､FT//e､FT//ex､XEN-PC(M3416-Aﾓﾃﾞﾙ､
M3426-Aﾓﾃﾞﾙ､M3436-Aﾓﾃﾞﾙ)､XEN-LSⅡ用｡Dｻﾌﾞ25P-25P｡</v>
          </cell>
          <cell r="F182">
            <v>10000</v>
          </cell>
          <cell r="G182">
            <v>6500</v>
          </cell>
          <cell r="H182" t="str">
            <v>N/A</v>
          </cell>
          <cell r="I182" t="str">
            <v>N/A</v>
          </cell>
          <cell r="J182" t="str">
            <v>N/A</v>
          </cell>
          <cell r="K182" t="str">
            <v>N/A</v>
          </cell>
          <cell r="L182" t="str">
            <v>N/A</v>
          </cell>
          <cell r="M182" t="str">
            <v>N/A</v>
          </cell>
          <cell r="N182" t="str">
            <v>9106</v>
          </cell>
          <cell r="O182" t="str">
            <v>AC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10000</v>
          </cell>
          <cell r="AE182">
            <v>0</v>
          </cell>
          <cell r="AF182">
            <v>0</v>
          </cell>
          <cell r="AG182">
            <v>6500</v>
          </cell>
          <cell r="AH182">
            <v>0</v>
          </cell>
          <cell r="AI182" t="str">
            <v>N/A</v>
          </cell>
          <cell r="AJ182">
            <v>0</v>
          </cell>
          <cell r="AK182" t="str">
            <v>N/A</v>
          </cell>
          <cell r="AL182">
            <v>0</v>
          </cell>
          <cell r="AM182" t="str">
            <v>N/A</v>
          </cell>
          <cell r="AN182">
            <v>0</v>
          </cell>
          <cell r="AO182" t="str">
            <v>N/A</v>
          </cell>
          <cell r="AP182">
            <v>0</v>
          </cell>
          <cell r="AQ182" t="str">
            <v>N/A</v>
          </cell>
          <cell r="AR182">
            <v>0</v>
          </cell>
          <cell r="AS182" t="str">
            <v>N/A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 t="str">
            <v>9106</v>
          </cell>
          <cell r="BC182" t="str">
            <v>AC</v>
          </cell>
        </row>
        <row r="183">
          <cell r="B183" t="str">
            <v>AC-MDM-CBL2</v>
          </cell>
          <cell r="C183" t="str">
            <v>M6911-4</v>
          </cell>
          <cell r="D183" t="str">
            <v>ﾓﾃﾞﾑｹｰﾌﾞﾙ</v>
          </cell>
          <cell r="E183" t="str">
            <v>LS550用｡Dｻﾌﾞ15P-25P｡通信制御装置(B8862-1)に接続｡</v>
          </cell>
          <cell r="F183">
            <v>10000</v>
          </cell>
          <cell r="G183">
            <v>6500</v>
          </cell>
          <cell r="H183" t="str">
            <v>N/A</v>
          </cell>
          <cell r="I183" t="str">
            <v>N/A</v>
          </cell>
          <cell r="J183" t="str">
            <v>N/A</v>
          </cell>
          <cell r="K183" t="str">
            <v>N/A</v>
          </cell>
          <cell r="L183" t="str">
            <v>N/A</v>
          </cell>
          <cell r="M183" t="str">
            <v>N/A</v>
          </cell>
          <cell r="N183">
            <v>9601</v>
          </cell>
          <cell r="O183" t="str">
            <v>AC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10000</v>
          </cell>
          <cell r="AE183">
            <v>0</v>
          </cell>
          <cell r="AF183">
            <v>0</v>
          </cell>
          <cell r="AG183">
            <v>6500</v>
          </cell>
          <cell r="AH183">
            <v>0</v>
          </cell>
          <cell r="AI183" t="str">
            <v>N/A</v>
          </cell>
          <cell r="AJ183">
            <v>0</v>
          </cell>
          <cell r="AK183" t="str">
            <v>N/A</v>
          </cell>
          <cell r="AL183">
            <v>0</v>
          </cell>
          <cell r="AM183" t="str">
            <v>N/A</v>
          </cell>
          <cell r="AN183">
            <v>0</v>
          </cell>
          <cell r="AO183" t="str">
            <v>N/A</v>
          </cell>
          <cell r="AP183">
            <v>0</v>
          </cell>
          <cell r="AQ183" t="str">
            <v>N/A</v>
          </cell>
          <cell r="AR183">
            <v>0</v>
          </cell>
          <cell r="AS183" t="str">
            <v>N/A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9601</v>
          </cell>
          <cell r="BC183" t="str">
            <v>AC</v>
          </cell>
        </row>
        <row r="184">
          <cell r="B184" t="str">
            <v>AX-MD9-CBL</v>
          </cell>
          <cell r="C184" t="str">
            <v>M6910-7</v>
          </cell>
          <cell r="D184" t="str">
            <v>ﾓﾃﾞﾑｹｰﾌﾞﾙ</v>
          </cell>
          <cell r="E184" t="str">
            <v>FT//ex(M3516､M3517)､FT1200､FT2200､FT2400､LS660､LS550､
XEN-PC(M3416-Bﾓﾃﾞﾙ､M3436-Bﾓﾃﾞﾙ､M3456､M3466､M3476)､
AL､EL､SX､FX､GX､SV､NS用｡Dｻﾌﾞ9P-25P｡RS-232Cｲﾝﾀﾌｪｰｽに接続｡</v>
          </cell>
          <cell r="F184">
            <v>10000</v>
          </cell>
          <cell r="G184">
            <v>6500</v>
          </cell>
          <cell r="H184" t="str">
            <v>N/A</v>
          </cell>
          <cell r="I184" t="str">
            <v>N/A</v>
          </cell>
          <cell r="J184" t="str">
            <v>N/A</v>
          </cell>
          <cell r="K184" t="str">
            <v>N/A</v>
          </cell>
          <cell r="L184" t="str">
            <v>N/A</v>
          </cell>
          <cell r="M184" t="str">
            <v>N/A</v>
          </cell>
          <cell r="N184" t="str">
            <v>出荷済</v>
          </cell>
          <cell r="O184" t="str">
            <v>MI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10000</v>
          </cell>
          <cell r="AE184">
            <v>0</v>
          </cell>
          <cell r="AF184">
            <v>0</v>
          </cell>
          <cell r="AG184">
            <v>6500</v>
          </cell>
          <cell r="AH184">
            <v>0</v>
          </cell>
          <cell r="AI184" t="str">
            <v>N/A</v>
          </cell>
          <cell r="AJ184">
            <v>0</v>
          </cell>
          <cell r="AK184" t="str">
            <v>N/A</v>
          </cell>
          <cell r="AL184">
            <v>0</v>
          </cell>
          <cell r="AM184" t="str">
            <v>N/A</v>
          </cell>
          <cell r="AN184">
            <v>0</v>
          </cell>
          <cell r="AO184" t="str">
            <v>N/A</v>
          </cell>
          <cell r="AP184">
            <v>0</v>
          </cell>
          <cell r="AQ184" t="str">
            <v>N/A</v>
          </cell>
          <cell r="AR184">
            <v>0</v>
          </cell>
          <cell r="AS184" t="str">
            <v>N/A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 t="str">
            <v>出荷済</v>
          </cell>
          <cell r="BC184" t="str">
            <v>MI</v>
          </cell>
        </row>
        <row r="185">
          <cell r="B185" t="str">
            <v>AC-RS-CBL</v>
          </cell>
          <cell r="C185" t="str">
            <v>M6910-8A</v>
          </cell>
          <cell r="D185" t="str">
            <v>RS232Cｹｰﾌﾞﾙ</v>
          </cell>
          <cell r="E185" t="str">
            <v>FT486-66S/66E､FT//s､FT//e､FT//ex､XEN-PC(M3416-Aﾓﾃﾞﾙ､
M3426-Aﾓﾃﾞﾙ､M3436-Aﾓﾃﾞﾙ)､XEN-LSⅡ用｡Dｻﾌﾞ25P-25P｡</v>
          </cell>
          <cell r="F185">
            <v>10000</v>
          </cell>
          <cell r="G185">
            <v>6500</v>
          </cell>
          <cell r="H185" t="str">
            <v>N/A</v>
          </cell>
          <cell r="I185" t="str">
            <v>N/A</v>
          </cell>
          <cell r="J185" t="str">
            <v>N/A</v>
          </cell>
          <cell r="K185" t="str">
            <v>N/A</v>
          </cell>
          <cell r="L185" t="str">
            <v>N/A</v>
          </cell>
          <cell r="M185" t="str">
            <v>N/A</v>
          </cell>
          <cell r="N185" t="str">
            <v>9106</v>
          </cell>
          <cell r="O185" t="str">
            <v>AC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10000</v>
          </cell>
          <cell r="AE185">
            <v>0</v>
          </cell>
          <cell r="AF185">
            <v>0</v>
          </cell>
          <cell r="AG185">
            <v>6500</v>
          </cell>
          <cell r="AH185">
            <v>0</v>
          </cell>
          <cell r="AI185" t="str">
            <v>N/A</v>
          </cell>
          <cell r="AJ185">
            <v>0</v>
          </cell>
          <cell r="AK185" t="str">
            <v>N/A</v>
          </cell>
          <cell r="AL185">
            <v>0</v>
          </cell>
          <cell r="AM185" t="str">
            <v>N/A</v>
          </cell>
          <cell r="AN185">
            <v>0</v>
          </cell>
          <cell r="AO185" t="str">
            <v>N/A</v>
          </cell>
          <cell r="AP185">
            <v>0</v>
          </cell>
          <cell r="AQ185" t="str">
            <v>N/A</v>
          </cell>
          <cell r="AR185">
            <v>0</v>
          </cell>
          <cell r="AS185" t="str">
            <v>N/A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 t="str">
            <v>9106</v>
          </cell>
          <cell r="BC185" t="str">
            <v>AC</v>
          </cell>
        </row>
        <row r="186">
          <cell r="B186" t="str">
            <v>AX-RS-CBL3</v>
          </cell>
          <cell r="C186" t="str">
            <v>M6910-8</v>
          </cell>
          <cell r="D186" t="str">
            <v>RS232Cｹｰﾌﾞﾙ</v>
          </cell>
          <cell r="E186" t="str">
            <v>FT//ex(M3516､M3517)､FT1200､FT2200､FT2400､LS660､LS550､
XEN-PC(M3416-Bﾓﾃﾞﾙ､M3436-Bﾓﾃﾞﾙ､M3456､M3466､M3476)､
AL､EL､SX､FX､GX､SV､NS用｡Dｻﾌﾞ9P-25P｡</v>
          </cell>
          <cell r="F186">
            <v>10000</v>
          </cell>
          <cell r="G186">
            <v>6500</v>
          </cell>
          <cell r="H186" t="str">
            <v>N/A</v>
          </cell>
          <cell r="I186" t="str">
            <v>N/A</v>
          </cell>
          <cell r="J186" t="str">
            <v>N/A</v>
          </cell>
          <cell r="K186" t="str">
            <v>N/A</v>
          </cell>
          <cell r="L186" t="str">
            <v>N/A</v>
          </cell>
          <cell r="M186" t="str">
            <v>N/A</v>
          </cell>
          <cell r="N186" t="str">
            <v>出荷済</v>
          </cell>
          <cell r="O186" t="str">
            <v>MI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10000</v>
          </cell>
          <cell r="AE186">
            <v>0</v>
          </cell>
          <cell r="AF186">
            <v>0</v>
          </cell>
          <cell r="AG186">
            <v>6500</v>
          </cell>
          <cell r="AH186">
            <v>0</v>
          </cell>
          <cell r="AI186" t="str">
            <v>N/A</v>
          </cell>
          <cell r="AJ186">
            <v>0</v>
          </cell>
          <cell r="AK186" t="str">
            <v>N/A</v>
          </cell>
          <cell r="AL186">
            <v>0</v>
          </cell>
          <cell r="AM186" t="str">
            <v>N/A</v>
          </cell>
          <cell r="AN186">
            <v>0</v>
          </cell>
          <cell r="AO186" t="str">
            <v>N/A</v>
          </cell>
          <cell r="AP186">
            <v>0</v>
          </cell>
          <cell r="AQ186" t="str">
            <v>N/A</v>
          </cell>
          <cell r="AR186">
            <v>0</v>
          </cell>
          <cell r="AS186" t="str">
            <v>N/A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 t="str">
            <v>出荷済</v>
          </cell>
          <cell r="BC186" t="str">
            <v>MI</v>
          </cell>
        </row>
        <row r="187">
          <cell r="B187" t="str">
            <v>AC-PLG-ADP</v>
          </cell>
          <cell r="C187" t="str">
            <v>A8390</v>
          </cell>
          <cell r="D187" t="str">
            <v>ﾌﾟﾗｸﾞｱﾀﾞﾌﾟﾀ</v>
          </cell>
          <cell r="E187" t="str">
            <v>FT486-66S/66E､FT//s､FT//e､FT//ex､XEN-PC(M3416-Aﾓﾃﾞﾙ､
M3426-Aﾓﾃﾞﾙ､M3436-Aﾓﾃﾞﾙ)､XEN-LSⅡ用｡Dｻﾌﾞ25Pを9Pに変換｡</v>
          </cell>
          <cell r="F187">
            <v>5000</v>
          </cell>
          <cell r="G187">
            <v>3500</v>
          </cell>
          <cell r="H187" t="str">
            <v>N/A</v>
          </cell>
          <cell r="I187" t="str">
            <v>N/A</v>
          </cell>
          <cell r="J187" t="str">
            <v>N/A</v>
          </cell>
          <cell r="K187" t="str">
            <v>N/A</v>
          </cell>
          <cell r="L187" t="str">
            <v>N/A</v>
          </cell>
          <cell r="M187" t="str">
            <v>N/A</v>
          </cell>
          <cell r="N187" t="str">
            <v>出荷済</v>
          </cell>
          <cell r="O187" t="str">
            <v>AC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5000</v>
          </cell>
          <cell r="AE187">
            <v>0</v>
          </cell>
          <cell r="AF187">
            <v>0</v>
          </cell>
          <cell r="AG187">
            <v>3500</v>
          </cell>
          <cell r="AH187">
            <v>0</v>
          </cell>
          <cell r="AI187" t="str">
            <v>N/A</v>
          </cell>
          <cell r="AJ187">
            <v>0</v>
          </cell>
          <cell r="AK187" t="str">
            <v>N/A</v>
          </cell>
          <cell r="AL187">
            <v>0</v>
          </cell>
          <cell r="AM187" t="str">
            <v>N/A</v>
          </cell>
          <cell r="AN187">
            <v>0</v>
          </cell>
          <cell r="AO187" t="str">
            <v>N/A</v>
          </cell>
          <cell r="AP187">
            <v>0</v>
          </cell>
          <cell r="AQ187" t="str">
            <v>N/A</v>
          </cell>
          <cell r="AR187">
            <v>0</v>
          </cell>
          <cell r="AS187" t="str">
            <v>N/A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 t="str">
            <v>出荷済</v>
          </cell>
          <cell r="BC187" t="str">
            <v>AC</v>
          </cell>
        </row>
        <row r="188">
          <cell r="B188" t="str">
            <v>AC-X-CBL</v>
          </cell>
          <cell r="C188" t="str">
            <v>M6911-5</v>
          </cell>
          <cell r="D188" t="str">
            <v>Xｲﾝﾀﾌｪｰｽｹｰﾌﾞﾙ</v>
          </cell>
          <cell r="E188" t="str">
            <v>通信制御装置(B8862-1)用｡</v>
          </cell>
          <cell r="F188">
            <v>20000</v>
          </cell>
          <cell r="G188">
            <v>13000</v>
          </cell>
          <cell r="H188" t="str">
            <v>N/A</v>
          </cell>
          <cell r="I188" t="str">
            <v>N/A</v>
          </cell>
          <cell r="J188" t="str">
            <v>N/A</v>
          </cell>
          <cell r="K188" t="str">
            <v>N/A</v>
          </cell>
          <cell r="L188" t="str">
            <v>N/A</v>
          </cell>
          <cell r="M188" t="str">
            <v>N/A</v>
          </cell>
          <cell r="N188">
            <v>9601</v>
          </cell>
          <cell r="O188" t="str">
            <v>AC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20000</v>
          </cell>
          <cell r="AE188">
            <v>0</v>
          </cell>
          <cell r="AF188">
            <v>0</v>
          </cell>
          <cell r="AG188">
            <v>13000</v>
          </cell>
          <cell r="AH188">
            <v>0</v>
          </cell>
          <cell r="AI188" t="str">
            <v>N/A</v>
          </cell>
          <cell r="AJ188">
            <v>0</v>
          </cell>
          <cell r="AK188" t="str">
            <v>N/A</v>
          </cell>
          <cell r="AL188">
            <v>0</v>
          </cell>
          <cell r="AM188" t="str">
            <v>N/A</v>
          </cell>
          <cell r="AN188">
            <v>0</v>
          </cell>
          <cell r="AO188" t="str">
            <v>N/A</v>
          </cell>
          <cell r="AP188">
            <v>0</v>
          </cell>
          <cell r="AQ188" t="str">
            <v>N/A</v>
          </cell>
          <cell r="AR188">
            <v>0</v>
          </cell>
          <cell r="AS188" t="str">
            <v>N/A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9601</v>
          </cell>
          <cell r="BC188" t="str">
            <v>AC</v>
          </cell>
        </row>
        <row r="189">
          <cell r="B189" t="str">
            <v>プリンタ</v>
          </cell>
        </row>
        <row r="190">
          <cell r="B190" t="str">
            <v>AX-80JSP</v>
          </cell>
          <cell r="C190" t="str">
            <v>M6261-1</v>
          </cell>
          <cell r="D190" t="str">
            <v>日本語ﾌﾟﾘﾝﾀ</v>
          </cell>
          <cell r="E190" t="str">
            <v>FT486-66S/66E､FT//s､FT//e､LS660､LS550､XEN-PC､XEN-LSⅡ用｡
24ﾋﾟﾝ･ﾄﾞｯﾄﾏﾄﾘｸｽ漢字ﾌﾟﾘﾝﾀ｡A5縦～B5縦｡漢字45字/秒｡80桁/行｡
但し､XEN-PC(M3416-Bﾓﾃﾞﾙ､M3436-Bﾓﾃﾞﾙ)の場合はﾊﾟﾗﾚﾙ入出力
ｲﾝﾀﾌｪｰｽ(B8431-1)が必要｡</v>
          </cell>
          <cell r="F190">
            <v>160000</v>
          </cell>
          <cell r="G190">
            <v>96000</v>
          </cell>
          <cell r="H190">
            <v>9600</v>
          </cell>
          <cell r="I190">
            <v>8200</v>
          </cell>
          <cell r="J190" t="str">
            <v>N/A</v>
          </cell>
          <cell r="K190" t="str">
            <v>N/A</v>
          </cell>
          <cell r="L190" t="str">
            <v>N/A</v>
          </cell>
          <cell r="M190" t="str">
            <v>N/A</v>
          </cell>
          <cell r="N190" t="str">
            <v>出荷済</v>
          </cell>
          <cell r="O190" t="str">
            <v>MI</v>
          </cell>
          <cell r="P190" t="str">
            <v>販売終了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160000</v>
          </cell>
          <cell r="AE190">
            <v>0</v>
          </cell>
          <cell r="AF190">
            <v>0</v>
          </cell>
          <cell r="AG190">
            <v>96000</v>
          </cell>
          <cell r="AH190">
            <v>0</v>
          </cell>
          <cell r="AI190">
            <v>9600</v>
          </cell>
          <cell r="AJ190">
            <v>0</v>
          </cell>
          <cell r="AK190">
            <v>8200</v>
          </cell>
          <cell r="AL190">
            <v>0</v>
          </cell>
          <cell r="AM190" t="str">
            <v>N/A</v>
          </cell>
          <cell r="AN190">
            <v>0</v>
          </cell>
          <cell r="AO190" t="str">
            <v>N/A</v>
          </cell>
          <cell r="AP190">
            <v>0</v>
          </cell>
          <cell r="AQ190" t="str">
            <v>N/A</v>
          </cell>
          <cell r="AR190">
            <v>0</v>
          </cell>
          <cell r="AS190" t="str">
            <v>N/A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 t="str">
            <v>出荷済</v>
          </cell>
          <cell r="BC190" t="str">
            <v>MI</v>
          </cell>
          <cell r="BD190" t="str">
            <v>販売終了</v>
          </cell>
        </row>
        <row r="191">
          <cell r="B191" t="str">
            <v>AX-JSP-45</v>
          </cell>
          <cell r="C191" t="str">
            <v>M6265-1</v>
          </cell>
          <cell r="D191" t="str">
            <v>日本語ﾌﾟﾘﾝﾀ</v>
          </cell>
          <cell r="E191" t="str">
            <v>FT486-66S/66E､FT//s､FT//e､LS660､LS550､XEN-PC､XEN-LSⅡ用｡
24ﾋﾟﾝ･ﾄﾞｯﾄﾏﾄﾘｸｽ漢字ﾌﾟﾘﾝﾀ｡A5縦～B4横｡漢字45字/秒｡136桁/行｡
但し､XEN-PC(M3416-Bﾓﾃﾞﾙ､M3436-Bﾓﾃﾞﾙ)の場合はﾊﾟﾗﾚﾙ入出力
ｲﾝﾀﾌｪｰｽ(B8431-1)が必要｡</v>
          </cell>
          <cell r="F191">
            <v>180000</v>
          </cell>
          <cell r="G191">
            <v>108000</v>
          </cell>
          <cell r="H191">
            <v>10800</v>
          </cell>
          <cell r="I191">
            <v>9200</v>
          </cell>
          <cell r="J191" t="str">
            <v>N/A</v>
          </cell>
          <cell r="K191" t="str">
            <v>N/A</v>
          </cell>
          <cell r="L191" t="str">
            <v>N/A</v>
          </cell>
          <cell r="M191" t="str">
            <v>N/A</v>
          </cell>
          <cell r="N191" t="str">
            <v>出荷済</v>
          </cell>
          <cell r="O191" t="str">
            <v>MI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180000</v>
          </cell>
          <cell r="AE191">
            <v>0</v>
          </cell>
          <cell r="AF191">
            <v>0</v>
          </cell>
          <cell r="AG191">
            <v>108000</v>
          </cell>
          <cell r="AH191">
            <v>0</v>
          </cell>
          <cell r="AI191">
            <v>10800</v>
          </cell>
          <cell r="AJ191">
            <v>0</v>
          </cell>
          <cell r="AK191">
            <v>9200</v>
          </cell>
          <cell r="AL191">
            <v>0</v>
          </cell>
          <cell r="AM191" t="str">
            <v>N/A</v>
          </cell>
          <cell r="AN191">
            <v>0</v>
          </cell>
          <cell r="AO191" t="str">
            <v>N/A</v>
          </cell>
          <cell r="AP191">
            <v>0</v>
          </cell>
          <cell r="AQ191" t="str">
            <v>N/A</v>
          </cell>
          <cell r="AR191">
            <v>0</v>
          </cell>
          <cell r="AS191" t="str">
            <v>N/A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 t="str">
            <v>出荷済</v>
          </cell>
          <cell r="BC191" t="str">
            <v>MI</v>
          </cell>
        </row>
        <row r="192">
          <cell r="B192" t="str">
            <v>AX-JSP-100</v>
          </cell>
          <cell r="C192" t="str">
            <v>M6267-1</v>
          </cell>
          <cell r="D192" t="str">
            <v>日本語ﾌﾟﾘﾝﾀ</v>
          </cell>
          <cell r="E192" t="str">
            <v>FT486-66S/66E､FT//s､FT//e､LS660､LS550､XEN-PC､XEN-LSⅡ用｡
24ﾋﾟﾝ･ﾄﾞｯﾄﾏﾄﾘｸｽ漢字ﾌﾟﾘﾝﾀ｡A5縦～B4横｡漢字100字/秒｡136桁/行｡
但し､XEN-PC(M3416-Bﾓﾃﾞﾙ､M3436-Bﾓﾃﾞﾙ)の場合はﾊﾟﾗﾚﾙ入出力
ｲﾝﾀﾌｪｰｽ(B8431-1)が必要｡</v>
          </cell>
          <cell r="F192">
            <v>670000</v>
          </cell>
          <cell r="G192">
            <v>402000</v>
          </cell>
          <cell r="H192">
            <v>40200</v>
          </cell>
          <cell r="I192">
            <v>34200</v>
          </cell>
          <cell r="J192" t="str">
            <v>N/A</v>
          </cell>
          <cell r="K192" t="str">
            <v>N/A</v>
          </cell>
          <cell r="L192" t="str">
            <v>N/A</v>
          </cell>
          <cell r="M192" t="str">
            <v>N/A</v>
          </cell>
          <cell r="N192" t="str">
            <v>出荷済</v>
          </cell>
          <cell r="O192" t="str">
            <v>MI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670000</v>
          </cell>
          <cell r="AE192">
            <v>0</v>
          </cell>
          <cell r="AF192">
            <v>0</v>
          </cell>
          <cell r="AG192">
            <v>402000</v>
          </cell>
          <cell r="AH192">
            <v>0</v>
          </cell>
          <cell r="AI192">
            <v>40200</v>
          </cell>
          <cell r="AJ192">
            <v>0</v>
          </cell>
          <cell r="AK192">
            <v>34200</v>
          </cell>
          <cell r="AL192">
            <v>0</v>
          </cell>
          <cell r="AM192" t="str">
            <v>N/A</v>
          </cell>
          <cell r="AN192">
            <v>0</v>
          </cell>
          <cell r="AO192" t="str">
            <v>N/A</v>
          </cell>
          <cell r="AP192">
            <v>0</v>
          </cell>
          <cell r="AQ192" t="str">
            <v>N/A</v>
          </cell>
          <cell r="AR192">
            <v>0</v>
          </cell>
          <cell r="AS192" t="str">
            <v>N/A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 t="str">
            <v>出荷済</v>
          </cell>
          <cell r="BC192" t="str">
            <v>MI</v>
          </cell>
        </row>
        <row r="193">
          <cell r="B193" t="str">
            <v>AX-OAP-120</v>
          </cell>
          <cell r="C193" t="str">
            <v>M6268-1</v>
          </cell>
          <cell r="D193" t="str">
            <v>OA日本語ﾌﾟﾘﾝﾀ</v>
          </cell>
          <cell r="E193" t="str">
            <v>FT486-66S/66E､FT//s､FT//e､LS550(M3551､M3553､M3554)､XEN-PC､
XEN-LSⅡ用｡24ﾋﾟﾝ･ﾄﾞｯﾄﾏﾄﾘｸｽ漢字ﾌﾟﾘﾝﾀ｡A5縦～B4横｡漢字120字/秒｡
136桁/行｡水平ｲﾝｻｰﾀ方式｡但し､XEN-PC(M3416-Bﾓﾃﾞﾙ､M3436-Bﾓﾃﾞﾙ)
の場合はﾊﾟﾗﾚﾙ入出力ｲﾝﾀﾌｪｰｽ(B8431-1)が必要｡</v>
          </cell>
          <cell r="F193">
            <v>1150000</v>
          </cell>
          <cell r="G193">
            <v>690000</v>
          </cell>
          <cell r="H193">
            <v>69000</v>
          </cell>
          <cell r="I193">
            <v>58700</v>
          </cell>
          <cell r="J193" t="str">
            <v>N/A</v>
          </cell>
          <cell r="K193" t="str">
            <v>N/A</v>
          </cell>
          <cell r="L193" t="str">
            <v>N/A</v>
          </cell>
          <cell r="M193" t="str">
            <v>N/A</v>
          </cell>
          <cell r="N193" t="str">
            <v>出荷済</v>
          </cell>
          <cell r="O193" t="str">
            <v>MI</v>
          </cell>
          <cell r="P193" t="str">
            <v>受注生産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1150000</v>
          </cell>
          <cell r="AE193">
            <v>0</v>
          </cell>
          <cell r="AF193">
            <v>0</v>
          </cell>
          <cell r="AG193">
            <v>690000</v>
          </cell>
          <cell r="AH193">
            <v>0</v>
          </cell>
          <cell r="AI193">
            <v>69000</v>
          </cell>
          <cell r="AJ193">
            <v>0</v>
          </cell>
          <cell r="AK193">
            <v>58700</v>
          </cell>
          <cell r="AL193">
            <v>0</v>
          </cell>
          <cell r="AM193" t="str">
            <v>N/A</v>
          </cell>
          <cell r="AN193">
            <v>0</v>
          </cell>
          <cell r="AO193" t="str">
            <v>N/A</v>
          </cell>
          <cell r="AP193">
            <v>0</v>
          </cell>
          <cell r="AQ193" t="str">
            <v>N/A</v>
          </cell>
          <cell r="AR193">
            <v>0</v>
          </cell>
          <cell r="AS193" t="str">
            <v>N/A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 t="str">
            <v>出荷済</v>
          </cell>
          <cell r="BC193" t="str">
            <v>MI</v>
          </cell>
          <cell r="BD193" t="str">
            <v>受注生産</v>
          </cell>
        </row>
        <row r="194">
          <cell r="B194" t="str">
            <v>AC-JLP-430</v>
          </cell>
          <cell r="C194" t="str">
            <v>M6611-1</v>
          </cell>
          <cell r="D194" t="str">
            <v>日本語ﾗｲﾝﾌﾟﾘﾝﾀ</v>
          </cell>
          <cell r="E194" t="str">
            <v>FT//s､FT//e､FT//ex（M3517､M3518､M3519､M3520､M3521)､LS660､
LS550､XEN-PC､XEN-LSⅡ用｡430行/分(高速ﾓｰﾄﾞ)｡</v>
          </cell>
          <cell r="F194">
            <v>2998000</v>
          </cell>
          <cell r="G194">
            <v>1949000</v>
          </cell>
          <cell r="H194">
            <v>179900</v>
          </cell>
          <cell r="I194">
            <v>152900</v>
          </cell>
          <cell r="J194">
            <v>63000</v>
          </cell>
          <cell r="K194">
            <v>119900</v>
          </cell>
          <cell r="L194">
            <v>101900</v>
          </cell>
          <cell r="M194">
            <v>63000</v>
          </cell>
          <cell r="N194">
            <v>9503</v>
          </cell>
          <cell r="O194" t="str">
            <v>MI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2998000</v>
          </cell>
          <cell r="AE194">
            <v>0</v>
          </cell>
          <cell r="AF194">
            <v>0</v>
          </cell>
          <cell r="AG194">
            <v>1949000</v>
          </cell>
          <cell r="AH194">
            <v>0</v>
          </cell>
          <cell r="AI194">
            <v>179900</v>
          </cell>
          <cell r="AJ194">
            <v>0</v>
          </cell>
          <cell r="AK194">
            <v>152900</v>
          </cell>
          <cell r="AL194">
            <v>0</v>
          </cell>
          <cell r="AM194">
            <v>63000</v>
          </cell>
          <cell r="AN194">
            <v>0</v>
          </cell>
          <cell r="AO194">
            <v>119900</v>
          </cell>
          <cell r="AP194">
            <v>0</v>
          </cell>
          <cell r="AQ194">
            <v>101900</v>
          </cell>
          <cell r="AR194">
            <v>0</v>
          </cell>
          <cell r="AS194">
            <v>63000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9503</v>
          </cell>
          <cell r="BC194" t="str">
            <v>MI</v>
          </cell>
        </row>
        <row r="195">
          <cell r="B195" t="str">
            <v>AX-JSP-CBL3</v>
          </cell>
          <cell r="C195" t="str">
            <v>M6914-9</v>
          </cell>
          <cell r="D195" t="str">
            <v>ﾌﾟﾘﾝﾀｹｰﾌﾞﾙ</v>
          </cell>
          <cell r="E195" t="str">
            <v>日本語ﾌﾟﾘﾝﾀ(M6261-1､M6265-1､M6267-1)､OA日本語ﾌﾟﾘﾝﾀ(M6268-1)､
ﾍﾟｰｼﾞﾌﾟﾘﾝﾀ(M6257-1)､日本語ﾗｲﾝﾌﾟﾘﾝﾀ(M6611-1)用｡3m｡</v>
          </cell>
          <cell r="F195">
            <v>10000</v>
          </cell>
          <cell r="G195">
            <v>6500</v>
          </cell>
          <cell r="H195" t="str">
            <v>N/A</v>
          </cell>
          <cell r="I195" t="str">
            <v>N/A</v>
          </cell>
          <cell r="J195" t="str">
            <v>N/A</v>
          </cell>
          <cell r="K195" t="str">
            <v>N/A</v>
          </cell>
          <cell r="L195" t="str">
            <v>N/A</v>
          </cell>
          <cell r="M195" t="str">
            <v>N/A</v>
          </cell>
          <cell r="N195" t="str">
            <v>出荷済</v>
          </cell>
          <cell r="O195" t="str">
            <v>MI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10000</v>
          </cell>
          <cell r="AE195">
            <v>0</v>
          </cell>
          <cell r="AF195">
            <v>0</v>
          </cell>
          <cell r="AG195">
            <v>6500</v>
          </cell>
          <cell r="AH195">
            <v>0</v>
          </cell>
          <cell r="AI195" t="str">
            <v>N/A</v>
          </cell>
          <cell r="AJ195">
            <v>0</v>
          </cell>
          <cell r="AK195" t="str">
            <v>N/A</v>
          </cell>
          <cell r="AL195">
            <v>0</v>
          </cell>
          <cell r="AM195" t="str">
            <v>N/A</v>
          </cell>
          <cell r="AN195">
            <v>0</v>
          </cell>
          <cell r="AO195" t="str">
            <v>N/A</v>
          </cell>
          <cell r="AP195">
            <v>0</v>
          </cell>
          <cell r="AQ195" t="str">
            <v>N/A</v>
          </cell>
          <cell r="AR195">
            <v>0</v>
          </cell>
          <cell r="AS195" t="str">
            <v>N/A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 t="str">
            <v>出荷済</v>
          </cell>
          <cell r="BC195" t="str">
            <v>MI</v>
          </cell>
        </row>
        <row r="196">
          <cell r="B196" t="str">
            <v>AX-80CSF</v>
          </cell>
          <cell r="C196" t="str">
            <v>M6271</v>
          </cell>
          <cell r="D196" t="str">
            <v>ｶｯﾄｼｰﾄﾌｨｰﾀﾞ</v>
          </cell>
          <cell r="E196" t="str">
            <v>日本語ﾌﾟﾘﾝﾀ(M6261-1)用｡</v>
          </cell>
          <cell r="F196">
            <v>80000</v>
          </cell>
          <cell r="G196">
            <v>52000</v>
          </cell>
          <cell r="H196">
            <v>4800</v>
          </cell>
          <cell r="I196">
            <v>4100</v>
          </cell>
          <cell r="J196" t="str">
            <v>N/A</v>
          </cell>
          <cell r="K196" t="str">
            <v>N/A</v>
          </cell>
          <cell r="L196" t="str">
            <v>N/A</v>
          </cell>
          <cell r="M196" t="str">
            <v>N/A</v>
          </cell>
          <cell r="N196" t="str">
            <v>出荷済</v>
          </cell>
          <cell r="O196" t="str">
            <v>MI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80000</v>
          </cell>
          <cell r="AE196">
            <v>0</v>
          </cell>
          <cell r="AF196">
            <v>0</v>
          </cell>
          <cell r="AG196">
            <v>52000</v>
          </cell>
          <cell r="AH196">
            <v>0</v>
          </cell>
          <cell r="AI196">
            <v>4800</v>
          </cell>
          <cell r="AJ196">
            <v>0</v>
          </cell>
          <cell r="AK196">
            <v>4100</v>
          </cell>
          <cell r="AL196">
            <v>0</v>
          </cell>
          <cell r="AM196" t="str">
            <v>N/A</v>
          </cell>
          <cell r="AN196">
            <v>0</v>
          </cell>
          <cell r="AO196" t="str">
            <v>N/A</v>
          </cell>
          <cell r="AP196">
            <v>0</v>
          </cell>
          <cell r="AQ196" t="str">
            <v>N/A</v>
          </cell>
          <cell r="AR196">
            <v>0</v>
          </cell>
          <cell r="AS196" t="str">
            <v>N/A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 t="str">
            <v>出荷済</v>
          </cell>
          <cell r="BC196" t="str">
            <v>MI</v>
          </cell>
        </row>
        <row r="197">
          <cell r="B197" t="str">
            <v>AX-CSF-45</v>
          </cell>
          <cell r="C197" t="str">
            <v>M6275</v>
          </cell>
          <cell r="D197" t="str">
            <v>ｶｯﾄｼｰﾄﾌｨｰﾀﾞ</v>
          </cell>
          <cell r="E197" t="str">
            <v>日本後ﾌﾟﾘﾝﾀ(M6265-1)用｡</v>
          </cell>
          <cell r="F197">
            <v>80000</v>
          </cell>
          <cell r="G197">
            <v>52000</v>
          </cell>
          <cell r="H197">
            <v>4800</v>
          </cell>
          <cell r="I197">
            <v>4100</v>
          </cell>
          <cell r="J197" t="str">
            <v>N/A</v>
          </cell>
          <cell r="K197" t="str">
            <v>N/A</v>
          </cell>
          <cell r="L197" t="str">
            <v>N/A</v>
          </cell>
          <cell r="M197" t="str">
            <v>N/A</v>
          </cell>
          <cell r="N197" t="str">
            <v>出荷済</v>
          </cell>
          <cell r="O197" t="str">
            <v>MI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80000</v>
          </cell>
          <cell r="AE197">
            <v>0</v>
          </cell>
          <cell r="AF197">
            <v>0</v>
          </cell>
          <cell r="AG197">
            <v>52000</v>
          </cell>
          <cell r="AH197">
            <v>0</v>
          </cell>
          <cell r="AI197">
            <v>4800</v>
          </cell>
          <cell r="AJ197">
            <v>0</v>
          </cell>
          <cell r="AK197">
            <v>4100</v>
          </cell>
          <cell r="AL197">
            <v>0</v>
          </cell>
          <cell r="AM197" t="str">
            <v>N/A</v>
          </cell>
          <cell r="AN197">
            <v>0</v>
          </cell>
          <cell r="AO197" t="str">
            <v>N/A</v>
          </cell>
          <cell r="AP197">
            <v>0</v>
          </cell>
          <cell r="AQ197" t="str">
            <v>N/A</v>
          </cell>
          <cell r="AR197">
            <v>0</v>
          </cell>
          <cell r="AS197" t="str">
            <v>N/A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 t="str">
            <v>出荷済</v>
          </cell>
          <cell r="BC197" t="str">
            <v>MI</v>
          </cell>
        </row>
        <row r="198">
          <cell r="B198" t="str">
            <v>AX-CSF-100</v>
          </cell>
          <cell r="C198" t="str">
            <v>M6277</v>
          </cell>
          <cell r="D198" t="str">
            <v>ｶｯﾄｼｰﾄﾌｨｰﾀﾞ</v>
          </cell>
          <cell r="E198" t="str">
            <v>日本語ﾌﾟﾘﾝﾀ(M6267-1)用｡</v>
          </cell>
          <cell r="F198">
            <v>88000</v>
          </cell>
          <cell r="G198">
            <v>57200</v>
          </cell>
          <cell r="H198">
            <v>5300</v>
          </cell>
          <cell r="I198">
            <v>4500</v>
          </cell>
          <cell r="J198" t="str">
            <v>N/A</v>
          </cell>
          <cell r="K198" t="str">
            <v>N/A</v>
          </cell>
          <cell r="L198" t="str">
            <v>N/A</v>
          </cell>
          <cell r="M198" t="str">
            <v>N/A</v>
          </cell>
          <cell r="N198" t="str">
            <v>出荷済</v>
          </cell>
          <cell r="O198" t="str">
            <v>MI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88000</v>
          </cell>
          <cell r="AE198">
            <v>0</v>
          </cell>
          <cell r="AF198">
            <v>0</v>
          </cell>
          <cell r="AG198">
            <v>57200</v>
          </cell>
          <cell r="AH198">
            <v>0</v>
          </cell>
          <cell r="AI198">
            <v>5300</v>
          </cell>
          <cell r="AJ198">
            <v>0</v>
          </cell>
          <cell r="AK198">
            <v>4500</v>
          </cell>
          <cell r="AL198">
            <v>0</v>
          </cell>
          <cell r="AM198" t="str">
            <v>N/A</v>
          </cell>
          <cell r="AN198">
            <v>0</v>
          </cell>
          <cell r="AO198" t="str">
            <v>N/A</v>
          </cell>
          <cell r="AP198">
            <v>0</v>
          </cell>
          <cell r="AQ198" t="str">
            <v>N/A</v>
          </cell>
          <cell r="AR198">
            <v>0</v>
          </cell>
          <cell r="AS198" t="str">
            <v>N/A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 t="str">
            <v>出荷済</v>
          </cell>
          <cell r="BC198" t="str">
            <v>MI</v>
          </cell>
        </row>
        <row r="199">
          <cell r="B199" t="str">
            <v>電源関連</v>
          </cell>
        </row>
        <row r="200">
          <cell r="B200" t="str">
            <v>ACS-RPS-29</v>
          </cell>
          <cell r="C200" t="str">
            <v>RPS-29</v>
          </cell>
          <cell r="D200" t="str">
            <v>増設電源装置</v>
          </cell>
          <cell r="E200" t="str">
            <v>FT2400用｡ﾊｰﾄﾞﾃﾞｨｽｸを6台以上､または電源を冗長構成にする場合
に必要｡</v>
          </cell>
          <cell r="F200">
            <v>50000</v>
          </cell>
          <cell r="G200">
            <v>32500</v>
          </cell>
          <cell r="H200">
            <v>3300</v>
          </cell>
          <cell r="I200">
            <v>2800</v>
          </cell>
          <cell r="J200">
            <v>1200</v>
          </cell>
          <cell r="K200">
            <v>2000</v>
          </cell>
          <cell r="L200">
            <v>1700</v>
          </cell>
          <cell r="M200">
            <v>1200</v>
          </cell>
          <cell r="N200">
            <v>9706</v>
          </cell>
          <cell r="O200" t="str">
            <v>AC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</v>
          </cell>
          <cell r="AE200">
            <v>0</v>
          </cell>
          <cell r="AF200">
            <v>0</v>
          </cell>
          <cell r="AG200">
            <v>32500</v>
          </cell>
          <cell r="AH200">
            <v>0</v>
          </cell>
          <cell r="AI200">
            <v>3300</v>
          </cell>
          <cell r="AJ200">
            <v>0</v>
          </cell>
          <cell r="AK200">
            <v>2800</v>
          </cell>
          <cell r="AL200">
            <v>0</v>
          </cell>
          <cell r="AM200">
            <v>1200</v>
          </cell>
          <cell r="AN200">
            <v>0</v>
          </cell>
          <cell r="AO200">
            <v>2000</v>
          </cell>
          <cell r="AP200">
            <v>0</v>
          </cell>
          <cell r="AQ200">
            <v>1700</v>
          </cell>
          <cell r="AR200">
            <v>0</v>
          </cell>
          <cell r="AS200">
            <v>1200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9706</v>
          </cell>
          <cell r="BC200" t="str">
            <v>AC</v>
          </cell>
        </row>
        <row r="201">
          <cell r="B201" t="str">
            <v>ACS-RFAN-29</v>
          </cell>
          <cell r="C201" t="str">
            <v>RFAN-29</v>
          </cell>
          <cell r="D201" t="str">
            <v>増設ﾌｧﾝｷｯﾄ</v>
          </cell>
          <cell r="E201" t="str">
            <v>FT2400用｡電源を増設する場合に使用するﾌｧﾝ(×2個)と
その取り付けｷｯﾄ｡</v>
          </cell>
          <cell r="F201">
            <v>20000</v>
          </cell>
          <cell r="G201">
            <v>13000</v>
          </cell>
          <cell r="H201">
            <v>1300</v>
          </cell>
          <cell r="I201">
            <v>1100</v>
          </cell>
          <cell r="J201">
            <v>500</v>
          </cell>
          <cell r="K201">
            <v>800</v>
          </cell>
          <cell r="L201">
            <v>700</v>
          </cell>
          <cell r="M201">
            <v>500</v>
          </cell>
          <cell r="N201">
            <v>9706</v>
          </cell>
          <cell r="O201" t="str">
            <v>AC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20000</v>
          </cell>
          <cell r="AE201">
            <v>0</v>
          </cell>
          <cell r="AF201">
            <v>0</v>
          </cell>
          <cell r="AG201">
            <v>13000</v>
          </cell>
          <cell r="AH201">
            <v>0</v>
          </cell>
          <cell r="AI201">
            <v>1300</v>
          </cell>
          <cell r="AJ201">
            <v>0</v>
          </cell>
          <cell r="AK201">
            <v>1100</v>
          </cell>
          <cell r="AL201">
            <v>0</v>
          </cell>
          <cell r="AM201">
            <v>500</v>
          </cell>
          <cell r="AN201">
            <v>0</v>
          </cell>
          <cell r="AO201">
            <v>800</v>
          </cell>
          <cell r="AP201">
            <v>0</v>
          </cell>
          <cell r="AQ201">
            <v>700</v>
          </cell>
          <cell r="AR201">
            <v>0</v>
          </cell>
          <cell r="AS201">
            <v>500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9706</v>
          </cell>
          <cell r="BC201" t="str">
            <v>AC</v>
          </cell>
        </row>
        <row r="202">
          <cell r="B202" t="str">
            <v>ACS-PSK-29</v>
          </cell>
          <cell r="C202" t="str">
            <v>PSK-29</v>
          </cell>
          <cell r="D202" t="str">
            <v>電源増設ｷｯﾄ</v>
          </cell>
          <cell r="E202" t="str">
            <v>FT2400用｡2個目の電源を増設する場合に必要｡
(3個目の電源を増設する場合は不要。)増設ﾌｧﾝｷｯﾄ(RFAN-29)付き｡
工場ｵﾌﾟｼｮﾝのため､apricot PCｻｰﾊﾞ H/Wｺﾝﾌｨｸﾞﾚｰｼｮﾝｻｰﾋﾞｽが必要｡</v>
          </cell>
          <cell r="F202">
            <v>100000</v>
          </cell>
          <cell r="G202">
            <v>65000</v>
          </cell>
          <cell r="H202">
            <v>6500</v>
          </cell>
          <cell r="I202">
            <v>5500</v>
          </cell>
          <cell r="J202">
            <v>2300</v>
          </cell>
          <cell r="K202">
            <v>4000</v>
          </cell>
          <cell r="L202">
            <v>3400</v>
          </cell>
          <cell r="M202">
            <v>2300</v>
          </cell>
          <cell r="N202">
            <v>9706</v>
          </cell>
          <cell r="O202" t="str">
            <v>AC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100000</v>
          </cell>
          <cell r="AE202">
            <v>0</v>
          </cell>
          <cell r="AF202">
            <v>0</v>
          </cell>
          <cell r="AG202">
            <v>65000</v>
          </cell>
          <cell r="AH202">
            <v>0</v>
          </cell>
          <cell r="AI202">
            <v>6500</v>
          </cell>
          <cell r="AJ202">
            <v>0</v>
          </cell>
          <cell r="AK202">
            <v>5500</v>
          </cell>
          <cell r="AL202">
            <v>0</v>
          </cell>
          <cell r="AM202">
            <v>2300</v>
          </cell>
          <cell r="AN202">
            <v>0</v>
          </cell>
          <cell r="AO202">
            <v>4000</v>
          </cell>
          <cell r="AP202">
            <v>0</v>
          </cell>
          <cell r="AQ202">
            <v>3400</v>
          </cell>
          <cell r="AR202">
            <v>0</v>
          </cell>
          <cell r="AS202">
            <v>2300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9706</v>
          </cell>
          <cell r="BC202" t="str">
            <v>AC</v>
          </cell>
        </row>
        <row r="203">
          <cell r="B203" t="str">
            <v>ACS-SU10-NT</v>
          </cell>
          <cell r="C203" t="str">
            <v>SU1000J</v>
          </cell>
          <cell r="D203" t="str">
            <v>無停電電源装置</v>
          </cell>
          <cell r="E203" t="str">
            <v>FT2200､FT2400用｡WindowsNT対応｡</v>
          </cell>
          <cell r="F203">
            <v>158000</v>
          </cell>
          <cell r="G203">
            <v>103000</v>
          </cell>
          <cell r="H203">
            <v>10300</v>
          </cell>
          <cell r="I203">
            <v>8800</v>
          </cell>
          <cell r="J203">
            <v>3600</v>
          </cell>
          <cell r="K203">
            <v>6300</v>
          </cell>
          <cell r="L203">
            <v>5400</v>
          </cell>
          <cell r="M203">
            <v>3600</v>
          </cell>
          <cell r="N203">
            <v>9702</v>
          </cell>
          <cell r="O203" t="str">
            <v>AC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158000</v>
          </cell>
          <cell r="AE203">
            <v>0</v>
          </cell>
          <cell r="AF203">
            <v>0</v>
          </cell>
          <cell r="AG203">
            <v>103000</v>
          </cell>
          <cell r="AH203">
            <v>0</v>
          </cell>
          <cell r="AI203">
            <v>10300</v>
          </cell>
          <cell r="AJ203">
            <v>0</v>
          </cell>
          <cell r="AK203">
            <v>8800</v>
          </cell>
          <cell r="AL203">
            <v>0</v>
          </cell>
          <cell r="AM203">
            <v>3600</v>
          </cell>
          <cell r="AN203">
            <v>0</v>
          </cell>
          <cell r="AO203">
            <v>6300</v>
          </cell>
          <cell r="AP203">
            <v>0</v>
          </cell>
          <cell r="AQ203">
            <v>5400</v>
          </cell>
          <cell r="AR203">
            <v>0</v>
          </cell>
          <cell r="AS203">
            <v>3600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9702</v>
          </cell>
          <cell r="BC203" t="str">
            <v>AC</v>
          </cell>
        </row>
        <row r="204">
          <cell r="B204" t="str">
            <v>ACS-SU10-NW</v>
          </cell>
          <cell r="C204" t="str">
            <v>SU1000J</v>
          </cell>
          <cell r="D204" t="str">
            <v>無停電電源装置</v>
          </cell>
          <cell r="E204" t="str">
            <v>FT2200､FT2400用｡NetWare/IntranetWare対応｡</v>
          </cell>
          <cell r="F204">
            <v>158000</v>
          </cell>
          <cell r="G204">
            <v>103000</v>
          </cell>
          <cell r="H204">
            <v>10300</v>
          </cell>
          <cell r="I204">
            <v>8800</v>
          </cell>
          <cell r="J204">
            <v>3600</v>
          </cell>
          <cell r="K204">
            <v>6300</v>
          </cell>
          <cell r="L204">
            <v>5400</v>
          </cell>
          <cell r="M204">
            <v>3600</v>
          </cell>
          <cell r="N204">
            <v>9702</v>
          </cell>
          <cell r="O204" t="str">
            <v>AC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158000</v>
          </cell>
          <cell r="AE204">
            <v>0</v>
          </cell>
          <cell r="AF204">
            <v>0</v>
          </cell>
          <cell r="AG204">
            <v>103000</v>
          </cell>
          <cell r="AH204">
            <v>0</v>
          </cell>
          <cell r="AI204">
            <v>10300</v>
          </cell>
          <cell r="AJ204">
            <v>0</v>
          </cell>
          <cell r="AK204">
            <v>8800</v>
          </cell>
          <cell r="AL204">
            <v>0</v>
          </cell>
          <cell r="AM204">
            <v>3600</v>
          </cell>
          <cell r="AN204">
            <v>0</v>
          </cell>
          <cell r="AO204">
            <v>6300</v>
          </cell>
          <cell r="AP204">
            <v>0</v>
          </cell>
          <cell r="AQ204">
            <v>5400</v>
          </cell>
          <cell r="AR204">
            <v>0</v>
          </cell>
          <cell r="AS204">
            <v>3600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9702</v>
          </cell>
          <cell r="BC204" t="str">
            <v>AC</v>
          </cell>
        </row>
        <row r="205">
          <cell r="B205" t="str">
            <v>ACS-SU7-NT</v>
          </cell>
          <cell r="C205" t="str">
            <v>SU700J</v>
          </cell>
          <cell r="D205" t="str">
            <v>無停電電源装置</v>
          </cell>
          <cell r="E205" t="str">
            <v>FT1200用｡WindowsNT対応｡</v>
          </cell>
          <cell r="F205">
            <v>120000</v>
          </cell>
          <cell r="G205">
            <v>78000</v>
          </cell>
          <cell r="H205">
            <v>7800</v>
          </cell>
          <cell r="I205">
            <v>6600</v>
          </cell>
          <cell r="J205">
            <v>2700</v>
          </cell>
          <cell r="K205">
            <v>4800</v>
          </cell>
          <cell r="L205">
            <v>4100</v>
          </cell>
          <cell r="M205">
            <v>2700</v>
          </cell>
          <cell r="N205">
            <v>9701</v>
          </cell>
          <cell r="O205" t="str">
            <v>AC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120000</v>
          </cell>
          <cell r="AE205">
            <v>0</v>
          </cell>
          <cell r="AF205">
            <v>0</v>
          </cell>
          <cell r="AG205">
            <v>78000</v>
          </cell>
          <cell r="AH205">
            <v>0</v>
          </cell>
          <cell r="AI205">
            <v>7800</v>
          </cell>
          <cell r="AJ205">
            <v>0</v>
          </cell>
          <cell r="AK205">
            <v>6600</v>
          </cell>
          <cell r="AL205">
            <v>0</v>
          </cell>
          <cell r="AM205">
            <v>2700</v>
          </cell>
          <cell r="AN205">
            <v>0</v>
          </cell>
          <cell r="AO205">
            <v>4800</v>
          </cell>
          <cell r="AP205">
            <v>0</v>
          </cell>
          <cell r="AQ205">
            <v>4100</v>
          </cell>
          <cell r="AR205">
            <v>0</v>
          </cell>
          <cell r="AS205">
            <v>2700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9701</v>
          </cell>
          <cell r="BC205" t="str">
            <v>AC</v>
          </cell>
        </row>
        <row r="206">
          <cell r="B206" t="str">
            <v>ACS-SU7-NW</v>
          </cell>
          <cell r="C206" t="str">
            <v>SU700J</v>
          </cell>
          <cell r="D206" t="str">
            <v>無停電電源装置</v>
          </cell>
          <cell r="E206" t="str">
            <v>FT1200用｡NetWare/IntranetWare対応｡</v>
          </cell>
          <cell r="F206">
            <v>120000</v>
          </cell>
          <cell r="G206">
            <v>78000</v>
          </cell>
          <cell r="H206">
            <v>7800</v>
          </cell>
          <cell r="I206">
            <v>6600</v>
          </cell>
          <cell r="J206">
            <v>2700</v>
          </cell>
          <cell r="K206">
            <v>4800</v>
          </cell>
          <cell r="L206">
            <v>4100</v>
          </cell>
          <cell r="M206">
            <v>2700</v>
          </cell>
          <cell r="N206">
            <v>9701</v>
          </cell>
          <cell r="O206" t="str">
            <v>AC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120000</v>
          </cell>
          <cell r="AE206">
            <v>0</v>
          </cell>
          <cell r="AF206">
            <v>0</v>
          </cell>
          <cell r="AG206">
            <v>78000</v>
          </cell>
          <cell r="AH206">
            <v>0</v>
          </cell>
          <cell r="AI206">
            <v>7800</v>
          </cell>
          <cell r="AJ206">
            <v>0</v>
          </cell>
          <cell r="AK206">
            <v>6600</v>
          </cell>
          <cell r="AL206">
            <v>0</v>
          </cell>
          <cell r="AM206">
            <v>2700</v>
          </cell>
          <cell r="AN206">
            <v>0</v>
          </cell>
          <cell r="AO206">
            <v>4800</v>
          </cell>
          <cell r="AP206">
            <v>0</v>
          </cell>
          <cell r="AQ206">
            <v>4100</v>
          </cell>
          <cell r="AR206">
            <v>0</v>
          </cell>
          <cell r="AS206">
            <v>2700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9701</v>
          </cell>
          <cell r="BC206" t="str">
            <v>AC</v>
          </cell>
        </row>
        <row r="207">
          <cell r="B207" t="str">
            <v>ACN-BAT</v>
          </cell>
          <cell r="C207" t="str">
            <v>BTY-10NC</v>
          </cell>
          <cell r="D207" t="str">
            <v>内蔵ﾊﾞｯﾃﾘ</v>
          </cell>
          <cell r="E207" t="str">
            <v>NS用｡Ni-Cdﾊﾞｯﾃﾘ｡</v>
          </cell>
          <cell r="F207">
            <v>15000</v>
          </cell>
          <cell r="G207">
            <v>7000</v>
          </cell>
          <cell r="H207" t="str">
            <v>N/A</v>
          </cell>
          <cell r="I207" t="str">
            <v>N/A</v>
          </cell>
          <cell r="J207" t="str">
            <v>N/A</v>
          </cell>
          <cell r="K207" t="str">
            <v>N/A</v>
          </cell>
          <cell r="L207" t="str">
            <v>N/A</v>
          </cell>
          <cell r="M207" t="str">
            <v>N/A</v>
          </cell>
          <cell r="N207" t="str">
            <v>9307</v>
          </cell>
          <cell r="O207" t="str">
            <v>AC</v>
          </cell>
          <cell r="P207" t="str">
            <v>在庫終了次第、
販売終了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15000</v>
          </cell>
          <cell r="AE207">
            <v>0</v>
          </cell>
          <cell r="AF207">
            <v>0</v>
          </cell>
          <cell r="AG207">
            <v>7000</v>
          </cell>
          <cell r="AH207">
            <v>0</v>
          </cell>
          <cell r="AI207" t="str">
            <v>N/A</v>
          </cell>
          <cell r="AJ207">
            <v>0</v>
          </cell>
          <cell r="AK207" t="str">
            <v>N/A</v>
          </cell>
          <cell r="AL207">
            <v>0</v>
          </cell>
          <cell r="AM207" t="str">
            <v>N/A</v>
          </cell>
          <cell r="AN207">
            <v>0</v>
          </cell>
          <cell r="AO207" t="str">
            <v>N/A</v>
          </cell>
          <cell r="AP207">
            <v>0</v>
          </cell>
          <cell r="AQ207" t="str">
            <v>N/A</v>
          </cell>
          <cell r="AR207">
            <v>0</v>
          </cell>
          <cell r="AS207" t="str">
            <v>N/A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 t="str">
            <v>9307</v>
          </cell>
          <cell r="BC207" t="str">
            <v>AC</v>
          </cell>
          <cell r="BD207" t="str">
            <v>在庫終了次第、
販売終了</v>
          </cell>
        </row>
        <row r="208">
          <cell r="B208" t="str">
            <v>ACN-BAT4</v>
          </cell>
          <cell r="C208" t="str">
            <v>M6058-1</v>
          </cell>
          <cell r="D208" t="str">
            <v>内蔵ﾊﾞｯﾃﾘ</v>
          </cell>
          <cell r="E208" t="str">
            <v>SV用｡Ni-Cdﾊﾞｯﾃﾘ｡</v>
          </cell>
          <cell r="F208">
            <v>15000</v>
          </cell>
          <cell r="G208">
            <v>7000</v>
          </cell>
          <cell r="H208" t="str">
            <v>N/A</v>
          </cell>
          <cell r="I208" t="str">
            <v>N/A</v>
          </cell>
          <cell r="J208" t="str">
            <v>N/A</v>
          </cell>
          <cell r="K208" t="str">
            <v>N/A</v>
          </cell>
          <cell r="L208" t="str">
            <v>N/A</v>
          </cell>
          <cell r="M208" t="str">
            <v>N/A</v>
          </cell>
          <cell r="N208">
            <v>9404</v>
          </cell>
          <cell r="O208" t="str">
            <v>AC</v>
          </cell>
          <cell r="P208" t="str">
            <v>在庫終了次第、
販売終了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15000</v>
          </cell>
          <cell r="AE208">
            <v>0</v>
          </cell>
          <cell r="AF208">
            <v>0</v>
          </cell>
          <cell r="AG208">
            <v>7000</v>
          </cell>
          <cell r="AH208">
            <v>0</v>
          </cell>
          <cell r="AI208" t="str">
            <v>N/A</v>
          </cell>
          <cell r="AJ208">
            <v>0</v>
          </cell>
          <cell r="AK208" t="str">
            <v>N/A</v>
          </cell>
          <cell r="AL208">
            <v>0</v>
          </cell>
          <cell r="AM208" t="str">
            <v>N/A</v>
          </cell>
          <cell r="AN208">
            <v>0</v>
          </cell>
          <cell r="AO208" t="str">
            <v>N/A</v>
          </cell>
          <cell r="AP208">
            <v>0</v>
          </cell>
          <cell r="AQ208" t="str">
            <v>N/A</v>
          </cell>
          <cell r="AR208">
            <v>0</v>
          </cell>
          <cell r="AS208" t="str">
            <v>N/A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9404</v>
          </cell>
          <cell r="BC208" t="str">
            <v>AC</v>
          </cell>
          <cell r="BD208" t="str">
            <v>在庫終了次第、
販売終了</v>
          </cell>
        </row>
        <row r="209">
          <cell r="B209" t="str">
            <v>ACN-BAT6</v>
          </cell>
          <cell r="C209" t="str">
            <v>BTP-B03</v>
          </cell>
          <cell r="D209" t="str">
            <v>内蔵ﾊﾞｯﾃﾘ</v>
          </cell>
          <cell r="E209" t="str">
            <v>SS用｡Ni-MHﾊﾞｯﾃﾘ｡</v>
          </cell>
          <cell r="F209">
            <v>20000</v>
          </cell>
          <cell r="G209">
            <v>6000</v>
          </cell>
          <cell r="H209" t="str">
            <v>N/A</v>
          </cell>
          <cell r="I209" t="str">
            <v>N/A</v>
          </cell>
          <cell r="J209" t="str">
            <v>N/A</v>
          </cell>
          <cell r="K209" t="str">
            <v>N/A</v>
          </cell>
          <cell r="L209" t="str">
            <v>N/A</v>
          </cell>
          <cell r="M209" t="str">
            <v>N/A</v>
          </cell>
          <cell r="N209">
            <v>9411</v>
          </cell>
          <cell r="O209" t="str">
            <v>AC</v>
          </cell>
          <cell r="P209" t="str">
            <v>在庫終了次第、
販売終了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20000</v>
          </cell>
          <cell r="AE209">
            <v>0</v>
          </cell>
          <cell r="AF209">
            <v>0</v>
          </cell>
          <cell r="AG209">
            <v>6000</v>
          </cell>
          <cell r="AH209">
            <v>0</v>
          </cell>
          <cell r="AI209" t="str">
            <v>N/A</v>
          </cell>
          <cell r="AJ209">
            <v>0</v>
          </cell>
          <cell r="AK209" t="str">
            <v>N/A</v>
          </cell>
          <cell r="AL209">
            <v>0</v>
          </cell>
          <cell r="AM209" t="str">
            <v>N/A</v>
          </cell>
          <cell r="AN209">
            <v>0</v>
          </cell>
          <cell r="AO209" t="str">
            <v>N/A</v>
          </cell>
          <cell r="AP209">
            <v>0</v>
          </cell>
          <cell r="AQ209" t="str">
            <v>N/A</v>
          </cell>
          <cell r="AR209">
            <v>0</v>
          </cell>
          <cell r="AS209" t="str">
            <v>N/A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9411</v>
          </cell>
          <cell r="BC209" t="str">
            <v>AC</v>
          </cell>
          <cell r="BD209" t="str">
            <v>在庫終了次第、
販売終了</v>
          </cell>
        </row>
        <row r="210">
          <cell r="B210" t="str">
            <v>ACN-BAT10</v>
          </cell>
          <cell r="C210" t="str">
            <v>BTP-F0B</v>
          </cell>
          <cell r="D210" t="str">
            <v>内蔵ﾊﾞｯﾃﾘ</v>
          </cell>
          <cell r="E210" t="str">
            <v>GX(M3464-B/Cﾓﾃﾞﾙ)用｡Ni-MHﾊﾞｯﾃﾘ｡</v>
          </cell>
          <cell r="F210">
            <v>24000</v>
          </cell>
          <cell r="G210">
            <v>15000</v>
          </cell>
          <cell r="H210" t="str">
            <v>N/A</v>
          </cell>
          <cell r="I210" t="str">
            <v>N/A</v>
          </cell>
          <cell r="J210" t="str">
            <v>N/A</v>
          </cell>
          <cell r="K210" t="str">
            <v>N/A</v>
          </cell>
          <cell r="L210" t="str">
            <v>N/A</v>
          </cell>
          <cell r="M210" t="str">
            <v>N/A</v>
          </cell>
          <cell r="N210">
            <v>9510</v>
          </cell>
          <cell r="O210" t="str">
            <v>AC</v>
          </cell>
          <cell r="P210" t="str">
            <v>在庫終了次第、
販売終了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24000</v>
          </cell>
          <cell r="AE210">
            <v>0</v>
          </cell>
          <cell r="AF210">
            <v>0</v>
          </cell>
          <cell r="AG210">
            <v>15000</v>
          </cell>
          <cell r="AH210">
            <v>0</v>
          </cell>
          <cell r="AI210" t="str">
            <v>N/A</v>
          </cell>
          <cell r="AJ210">
            <v>0</v>
          </cell>
          <cell r="AK210" t="str">
            <v>N/A</v>
          </cell>
          <cell r="AL210">
            <v>0</v>
          </cell>
          <cell r="AM210" t="str">
            <v>N/A</v>
          </cell>
          <cell r="AN210">
            <v>0</v>
          </cell>
          <cell r="AO210" t="str">
            <v>N/A</v>
          </cell>
          <cell r="AP210">
            <v>0</v>
          </cell>
          <cell r="AQ210" t="str">
            <v>N/A</v>
          </cell>
          <cell r="AR210">
            <v>0</v>
          </cell>
          <cell r="AS210" t="str">
            <v>N/A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9510</v>
          </cell>
          <cell r="BC210" t="str">
            <v>AC</v>
          </cell>
          <cell r="BD210" t="str">
            <v>在庫終了次第、
販売終了</v>
          </cell>
        </row>
        <row r="211">
          <cell r="B211" t="str">
            <v>ACN-BAT12</v>
          </cell>
          <cell r="C211" t="str">
            <v>BTP-L6B</v>
          </cell>
          <cell r="D211" t="str">
            <v>内蔵ﾊﾞｯﾃﾘ</v>
          </cell>
          <cell r="E211" t="str">
            <v>SX(M3423-Aﾓﾃﾞﾙ､M3423C)､FX(M3474､M3484-A/Bﾓﾃﾞﾙ)用｡
Ni-MHﾊﾞｯﾃﾘ｡</v>
          </cell>
          <cell r="F211">
            <v>15000</v>
          </cell>
          <cell r="G211">
            <v>10000</v>
          </cell>
          <cell r="H211" t="str">
            <v>N/A</v>
          </cell>
          <cell r="I211" t="str">
            <v>N/A</v>
          </cell>
          <cell r="J211" t="str">
            <v>N/A</v>
          </cell>
          <cell r="K211" t="str">
            <v>N/A</v>
          </cell>
          <cell r="L211" t="str">
            <v>N/A</v>
          </cell>
          <cell r="M211" t="str">
            <v>N/A</v>
          </cell>
          <cell r="N211">
            <v>9512</v>
          </cell>
          <cell r="O211" t="str">
            <v>AC</v>
          </cell>
          <cell r="P211" t="str">
            <v>在庫終了次第、
販売終了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15000</v>
          </cell>
          <cell r="AE211">
            <v>0</v>
          </cell>
          <cell r="AF211">
            <v>0</v>
          </cell>
          <cell r="AG211">
            <v>10000</v>
          </cell>
          <cell r="AH211">
            <v>0</v>
          </cell>
          <cell r="AI211" t="str">
            <v>N/A</v>
          </cell>
          <cell r="AJ211">
            <v>0</v>
          </cell>
          <cell r="AK211" t="str">
            <v>N/A</v>
          </cell>
          <cell r="AL211">
            <v>0</v>
          </cell>
          <cell r="AM211" t="str">
            <v>N/A</v>
          </cell>
          <cell r="AN211">
            <v>0</v>
          </cell>
          <cell r="AO211" t="str">
            <v>N/A</v>
          </cell>
          <cell r="AP211">
            <v>0</v>
          </cell>
          <cell r="AQ211" t="str">
            <v>N/A</v>
          </cell>
          <cell r="AR211">
            <v>0</v>
          </cell>
          <cell r="AS211" t="str">
            <v>N/A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9512</v>
          </cell>
          <cell r="BC211" t="str">
            <v>AC</v>
          </cell>
          <cell r="BD211" t="str">
            <v>在庫終了次第、
販売終了</v>
          </cell>
        </row>
        <row r="212">
          <cell r="B212" t="str">
            <v>ACN-BAT14</v>
          </cell>
          <cell r="C212" t="str">
            <v>BTP-S6B</v>
          </cell>
          <cell r="D212" t="str">
            <v>内蔵ﾊﾞｯﾃﾘ</v>
          </cell>
          <cell r="E212" t="str">
            <v>SX(M3423-Cﾓﾃﾞﾙ)､FX(M3484-Cﾓﾃﾞﾙ)用｡Li-ionﾊﾞｯﾃﾘ｡</v>
          </cell>
          <cell r="F212">
            <v>35000</v>
          </cell>
          <cell r="G212">
            <v>24500</v>
          </cell>
          <cell r="H212" t="str">
            <v>N/A</v>
          </cell>
          <cell r="I212" t="str">
            <v>N/A</v>
          </cell>
          <cell r="J212" t="str">
            <v>N/A</v>
          </cell>
          <cell r="K212" t="str">
            <v>N/A</v>
          </cell>
          <cell r="L212" t="str">
            <v>N/A</v>
          </cell>
          <cell r="M212" t="str">
            <v>N/A</v>
          </cell>
          <cell r="N212">
            <v>9611</v>
          </cell>
          <cell r="O212" t="str">
            <v>AC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35000</v>
          </cell>
          <cell r="AE212">
            <v>0</v>
          </cell>
          <cell r="AF212">
            <v>0</v>
          </cell>
          <cell r="AG212">
            <v>24500</v>
          </cell>
          <cell r="AH212">
            <v>0</v>
          </cell>
          <cell r="AI212" t="str">
            <v>N/A</v>
          </cell>
          <cell r="AJ212">
            <v>0</v>
          </cell>
          <cell r="AK212" t="str">
            <v>N/A</v>
          </cell>
          <cell r="AL212">
            <v>0</v>
          </cell>
          <cell r="AM212" t="str">
            <v>N/A</v>
          </cell>
          <cell r="AN212">
            <v>0</v>
          </cell>
          <cell r="AO212" t="str">
            <v>N/A</v>
          </cell>
          <cell r="AP212">
            <v>0</v>
          </cell>
          <cell r="AQ212" t="str">
            <v>N/A</v>
          </cell>
          <cell r="AR212">
            <v>0</v>
          </cell>
          <cell r="AS212" t="str">
            <v>N/A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9611</v>
          </cell>
          <cell r="BC212" t="str">
            <v>AC</v>
          </cell>
        </row>
        <row r="213">
          <cell r="B213" t="str">
            <v>ACN-BAT15</v>
          </cell>
          <cell r="C213" t="str">
            <v>BTP-U6B</v>
          </cell>
          <cell r="D213" t="str">
            <v>内蔵ﾊﾞｯﾃﾘ</v>
          </cell>
          <cell r="E213" t="str">
            <v>GX(M3464-Dﾓﾃﾞﾙ)用｡Ni-MHﾊﾞｯﾃﾘ｡</v>
          </cell>
          <cell r="F213">
            <v>18000</v>
          </cell>
          <cell r="G213">
            <v>12600</v>
          </cell>
          <cell r="H213" t="str">
            <v>N/A</v>
          </cell>
          <cell r="I213" t="str">
            <v>N/A</v>
          </cell>
          <cell r="J213" t="str">
            <v>N/A</v>
          </cell>
          <cell r="K213" t="str">
            <v>N/A</v>
          </cell>
          <cell r="L213" t="str">
            <v>N/A</v>
          </cell>
          <cell r="M213" t="str">
            <v>N/A</v>
          </cell>
          <cell r="N213">
            <v>9611</v>
          </cell>
          <cell r="O213" t="str">
            <v>AC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18000</v>
          </cell>
          <cell r="AE213">
            <v>0</v>
          </cell>
          <cell r="AF213">
            <v>0</v>
          </cell>
          <cell r="AG213">
            <v>12600</v>
          </cell>
          <cell r="AH213">
            <v>0</v>
          </cell>
          <cell r="AI213" t="str">
            <v>N/A</v>
          </cell>
          <cell r="AJ213">
            <v>0</v>
          </cell>
          <cell r="AK213" t="str">
            <v>N/A</v>
          </cell>
          <cell r="AL213">
            <v>0</v>
          </cell>
          <cell r="AM213" t="str">
            <v>N/A</v>
          </cell>
          <cell r="AN213">
            <v>0</v>
          </cell>
          <cell r="AO213" t="str">
            <v>N/A</v>
          </cell>
          <cell r="AP213">
            <v>0</v>
          </cell>
          <cell r="AQ213" t="str">
            <v>N/A</v>
          </cell>
          <cell r="AR213">
            <v>0</v>
          </cell>
          <cell r="AS213" t="str">
            <v>N/A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9611</v>
          </cell>
          <cell r="BC213" t="str">
            <v>AC</v>
          </cell>
        </row>
        <row r="214">
          <cell r="B214" t="str">
            <v>ACN-BAT17</v>
          </cell>
          <cell r="C214" t="str">
            <v>M6055-1</v>
          </cell>
          <cell r="D214" t="str">
            <v>内蔵ﾊﾞｯﾃﾘ</v>
          </cell>
          <cell r="E214" t="str">
            <v>AL用｡Ni-MHﾊﾞｯﾃﾘ｡</v>
          </cell>
          <cell r="F214">
            <v>20000</v>
          </cell>
          <cell r="G214">
            <v>14000</v>
          </cell>
          <cell r="H214" t="str">
            <v>N/A</v>
          </cell>
          <cell r="I214" t="str">
            <v>N/A</v>
          </cell>
          <cell r="J214" t="str">
            <v>N/A</v>
          </cell>
          <cell r="K214" t="str">
            <v>N/A</v>
          </cell>
          <cell r="L214" t="str">
            <v>N/A</v>
          </cell>
          <cell r="M214" t="str">
            <v>N/A</v>
          </cell>
          <cell r="N214">
            <v>9706</v>
          </cell>
          <cell r="O214" t="str">
            <v>AC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20000</v>
          </cell>
          <cell r="AE214">
            <v>0</v>
          </cell>
          <cell r="AF214">
            <v>0</v>
          </cell>
          <cell r="AG214">
            <v>14000</v>
          </cell>
          <cell r="AH214">
            <v>0</v>
          </cell>
          <cell r="AI214" t="str">
            <v>N/A</v>
          </cell>
          <cell r="AJ214">
            <v>0</v>
          </cell>
          <cell r="AK214" t="str">
            <v>N/A</v>
          </cell>
          <cell r="AL214">
            <v>0</v>
          </cell>
          <cell r="AM214" t="str">
            <v>N/A</v>
          </cell>
          <cell r="AN214">
            <v>0</v>
          </cell>
          <cell r="AO214" t="str">
            <v>N/A</v>
          </cell>
          <cell r="AP214">
            <v>0</v>
          </cell>
          <cell r="AQ214" t="str">
            <v>N/A</v>
          </cell>
          <cell r="AR214">
            <v>0</v>
          </cell>
          <cell r="AS214" t="str">
            <v>N/A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9706</v>
          </cell>
          <cell r="BC214" t="str">
            <v>AC</v>
          </cell>
        </row>
        <row r="215">
          <cell r="B215" t="str">
            <v>ACN-BAT18</v>
          </cell>
          <cell r="C215" t="str">
            <v>BTP-T6B</v>
          </cell>
          <cell r="D215" t="str">
            <v>内蔵ﾊﾞｯﾃﾘ</v>
          </cell>
          <cell r="E215" t="str">
            <v>EL用｡Li-ionﾊﾞｯﾃﾘ｡</v>
          </cell>
          <cell r="F215">
            <v>35000</v>
          </cell>
          <cell r="G215">
            <v>25000</v>
          </cell>
          <cell r="H215" t="str">
            <v>N/A</v>
          </cell>
          <cell r="I215" t="str">
            <v>N/A</v>
          </cell>
          <cell r="J215" t="str">
            <v>N/A</v>
          </cell>
          <cell r="K215" t="str">
            <v>N/A</v>
          </cell>
          <cell r="L215" t="str">
            <v>N/A</v>
          </cell>
          <cell r="M215" t="str">
            <v>N/A</v>
          </cell>
          <cell r="N215">
            <v>9708</v>
          </cell>
          <cell r="O215" t="str">
            <v>AC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35000</v>
          </cell>
          <cell r="AE215">
            <v>0</v>
          </cell>
          <cell r="AF215">
            <v>0</v>
          </cell>
          <cell r="AG215">
            <v>25000</v>
          </cell>
          <cell r="AH215">
            <v>0</v>
          </cell>
          <cell r="AI215" t="str">
            <v>N/A</v>
          </cell>
          <cell r="AJ215">
            <v>0</v>
          </cell>
          <cell r="AK215" t="str">
            <v>N/A</v>
          </cell>
          <cell r="AL215">
            <v>0</v>
          </cell>
          <cell r="AM215" t="str">
            <v>N/A</v>
          </cell>
          <cell r="AN215">
            <v>0</v>
          </cell>
          <cell r="AO215" t="str">
            <v>N/A</v>
          </cell>
          <cell r="AP215">
            <v>0</v>
          </cell>
          <cell r="AQ215" t="str">
            <v>N/A</v>
          </cell>
          <cell r="AR215">
            <v>0</v>
          </cell>
          <cell r="AS215" t="str">
            <v>N/A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9708</v>
          </cell>
          <cell r="BC215" t="str">
            <v>AC</v>
          </cell>
        </row>
        <row r="216">
          <cell r="B216" t="str">
            <v>ACN-AC-ADP</v>
          </cell>
          <cell r="C216" t="str">
            <v>ADP-24BB</v>
          </cell>
          <cell r="D216" t="str">
            <v>ACｱﾀﾞﾌﾟﾀ</v>
          </cell>
          <cell r="E216" t="str">
            <v>NS､SS用｡予備用｡</v>
          </cell>
          <cell r="F216">
            <v>15000</v>
          </cell>
          <cell r="G216">
            <v>10500</v>
          </cell>
          <cell r="H216">
            <v>1200</v>
          </cell>
          <cell r="I216">
            <v>1000</v>
          </cell>
          <cell r="J216">
            <v>400</v>
          </cell>
          <cell r="K216">
            <v>800</v>
          </cell>
          <cell r="L216">
            <v>700</v>
          </cell>
          <cell r="M216">
            <v>400</v>
          </cell>
          <cell r="N216" t="str">
            <v>9307</v>
          </cell>
          <cell r="O216" t="str">
            <v>AC</v>
          </cell>
          <cell r="P216" t="str">
            <v>在庫終了次第、
販売終了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15000</v>
          </cell>
          <cell r="AE216">
            <v>0</v>
          </cell>
          <cell r="AF216">
            <v>0</v>
          </cell>
          <cell r="AG216">
            <v>10500</v>
          </cell>
          <cell r="AH216">
            <v>0</v>
          </cell>
          <cell r="AI216">
            <v>1200</v>
          </cell>
          <cell r="AJ216">
            <v>0</v>
          </cell>
          <cell r="AK216">
            <v>1000</v>
          </cell>
          <cell r="AL216">
            <v>0</v>
          </cell>
          <cell r="AM216">
            <v>400</v>
          </cell>
          <cell r="AN216">
            <v>0</v>
          </cell>
          <cell r="AO216">
            <v>800</v>
          </cell>
          <cell r="AP216">
            <v>0</v>
          </cell>
          <cell r="AQ216">
            <v>700</v>
          </cell>
          <cell r="AR216">
            <v>0</v>
          </cell>
          <cell r="AS216">
            <v>400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 t="str">
            <v>9307</v>
          </cell>
          <cell r="BC216" t="str">
            <v>AC</v>
          </cell>
          <cell r="BD216" t="str">
            <v>在庫終了次第、
販売終了</v>
          </cell>
        </row>
        <row r="217">
          <cell r="B217" t="str">
            <v>ACN-AC-ADP3</v>
          </cell>
          <cell r="C217" t="str">
            <v>M6088</v>
          </cell>
          <cell r="D217" t="str">
            <v>ACｱﾀﾞﾌﾟﾀ</v>
          </cell>
          <cell r="E217" t="str">
            <v>SV用｡予備用｡</v>
          </cell>
          <cell r="F217">
            <v>26000</v>
          </cell>
          <cell r="G217">
            <v>7000</v>
          </cell>
          <cell r="H217">
            <v>1600</v>
          </cell>
          <cell r="I217">
            <v>1400</v>
          </cell>
          <cell r="J217">
            <v>600</v>
          </cell>
          <cell r="K217">
            <v>1000</v>
          </cell>
          <cell r="L217">
            <v>900</v>
          </cell>
          <cell r="M217">
            <v>600</v>
          </cell>
          <cell r="N217">
            <v>9404</v>
          </cell>
          <cell r="O217" t="str">
            <v>AC</v>
          </cell>
          <cell r="P217" t="str">
            <v>在庫終了次第、
販売終了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26000</v>
          </cell>
          <cell r="AE217">
            <v>0</v>
          </cell>
          <cell r="AF217">
            <v>0</v>
          </cell>
          <cell r="AG217">
            <v>7000</v>
          </cell>
          <cell r="AH217">
            <v>0</v>
          </cell>
          <cell r="AI217">
            <v>1600</v>
          </cell>
          <cell r="AJ217">
            <v>0</v>
          </cell>
          <cell r="AK217">
            <v>1400</v>
          </cell>
          <cell r="AL217">
            <v>0</v>
          </cell>
          <cell r="AM217">
            <v>600</v>
          </cell>
          <cell r="AN217">
            <v>0</v>
          </cell>
          <cell r="AO217">
            <v>1000</v>
          </cell>
          <cell r="AP217">
            <v>0</v>
          </cell>
          <cell r="AQ217">
            <v>900</v>
          </cell>
          <cell r="AR217">
            <v>0</v>
          </cell>
          <cell r="AS217">
            <v>600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9404</v>
          </cell>
          <cell r="BC217" t="str">
            <v>AC</v>
          </cell>
          <cell r="BD217" t="str">
            <v>在庫終了次第、
販売終了</v>
          </cell>
        </row>
        <row r="218">
          <cell r="B218" t="str">
            <v>ACN-AC-ADP4</v>
          </cell>
          <cell r="C218" t="str">
            <v>ADT-184 (ADP-36GB)</v>
          </cell>
          <cell r="D218" t="str">
            <v>ACｱﾀﾞﾌﾟﾀ</v>
          </cell>
          <cell r="E218" t="str">
            <v>SX(M3423-Aﾓﾃﾞﾙ､M3423C)､FX(M3474､M3484-A/Bﾓﾃﾞﾙ)用｡予備用｡</v>
          </cell>
          <cell r="F218">
            <v>15000</v>
          </cell>
          <cell r="G218">
            <v>10500</v>
          </cell>
          <cell r="H218">
            <v>1200</v>
          </cell>
          <cell r="I218">
            <v>1000</v>
          </cell>
          <cell r="J218">
            <v>400</v>
          </cell>
          <cell r="K218">
            <v>800</v>
          </cell>
          <cell r="L218">
            <v>700</v>
          </cell>
          <cell r="M218">
            <v>400</v>
          </cell>
          <cell r="N218">
            <v>9509</v>
          </cell>
          <cell r="O218" t="str">
            <v>AC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15000</v>
          </cell>
          <cell r="AE218">
            <v>0</v>
          </cell>
          <cell r="AF218">
            <v>0</v>
          </cell>
          <cell r="AG218">
            <v>10500</v>
          </cell>
          <cell r="AH218">
            <v>0</v>
          </cell>
          <cell r="AI218">
            <v>1200</v>
          </cell>
          <cell r="AJ218">
            <v>0</v>
          </cell>
          <cell r="AK218">
            <v>1000</v>
          </cell>
          <cell r="AL218">
            <v>0</v>
          </cell>
          <cell r="AM218">
            <v>400</v>
          </cell>
          <cell r="AN218">
            <v>0</v>
          </cell>
          <cell r="AO218">
            <v>800</v>
          </cell>
          <cell r="AP218">
            <v>0</v>
          </cell>
          <cell r="AQ218">
            <v>700</v>
          </cell>
          <cell r="AR218">
            <v>0</v>
          </cell>
          <cell r="AS218">
            <v>400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9509</v>
          </cell>
          <cell r="BC218" t="str">
            <v>AC</v>
          </cell>
        </row>
        <row r="219">
          <cell r="B219" t="str">
            <v>ACN-AC-ADP5</v>
          </cell>
          <cell r="C219" t="str">
            <v>ADP-36HB</v>
          </cell>
          <cell r="D219" t="str">
            <v>ACｱﾀﾞﾌﾟﾀ</v>
          </cell>
          <cell r="E219" t="str">
            <v>GX(M3464-B/C/Dﾓﾃﾞﾙ)用｡予備用｡</v>
          </cell>
          <cell r="F219">
            <v>15000</v>
          </cell>
          <cell r="G219">
            <v>10500</v>
          </cell>
          <cell r="H219">
            <v>1200</v>
          </cell>
          <cell r="I219">
            <v>1000</v>
          </cell>
          <cell r="J219">
            <v>400</v>
          </cell>
          <cell r="K219">
            <v>800</v>
          </cell>
          <cell r="L219">
            <v>700</v>
          </cell>
          <cell r="M219">
            <v>400</v>
          </cell>
          <cell r="N219">
            <v>9510</v>
          </cell>
          <cell r="O219" t="str">
            <v>AC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15000</v>
          </cell>
          <cell r="AE219">
            <v>0</v>
          </cell>
          <cell r="AF219">
            <v>0</v>
          </cell>
          <cell r="AG219">
            <v>10500</v>
          </cell>
          <cell r="AH219">
            <v>0</v>
          </cell>
          <cell r="AI219">
            <v>1200</v>
          </cell>
          <cell r="AJ219">
            <v>0</v>
          </cell>
          <cell r="AK219">
            <v>1000</v>
          </cell>
          <cell r="AL219">
            <v>0</v>
          </cell>
          <cell r="AM219">
            <v>400</v>
          </cell>
          <cell r="AN219">
            <v>0</v>
          </cell>
          <cell r="AO219">
            <v>800</v>
          </cell>
          <cell r="AP219">
            <v>0</v>
          </cell>
          <cell r="AQ219">
            <v>700</v>
          </cell>
          <cell r="AR219">
            <v>0</v>
          </cell>
          <cell r="AS219">
            <v>400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9510</v>
          </cell>
          <cell r="BC219" t="str">
            <v>AC</v>
          </cell>
        </row>
        <row r="220">
          <cell r="B220" t="str">
            <v>ACN-AC-ADP6</v>
          </cell>
          <cell r="C220" t="str">
            <v>ADT-E04</v>
          </cell>
          <cell r="D220" t="str">
            <v>ACｱﾀﾞﾌﾟﾀ</v>
          </cell>
          <cell r="E220" t="str">
            <v>SX(M3423-Cﾓﾃﾞﾙ)､FX(M3484-Cﾓﾃﾞﾙ)用｡予備用｡</v>
          </cell>
          <cell r="F220">
            <v>12000</v>
          </cell>
          <cell r="G220">
            <v>8400</v>
          </cell>
          <cell r="H220">
            <v>1200</v>
          </cell>
          <cell r="I220">
            <v>1000</v>
          </cell>
          <cell r="J220">
            <v>400</v>
          </cell>
          <cell r="K220">
            <v>800</v>
          </cell>
          <cell r="L220">
            <v>700</v>
          </cell>
          <cell r="M220">
            <v>400</v>
          </cell>
          <cell r="N220">
            <v>9510</v>
          </cell>
          <cell r="O220" t="str">
            <v>AC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12000</v>
          </cell>
          <cell r="AE220">
            <v>0</v>
          </cell>
          <cell r="AF220">
            <v>0</v>
          </cell>
          <cell r="AG220">
            <v>8400</v>
          </cell>
          <cell r="AH220">
            <v>0</v>
          </cell>
          <cell r="AI220">
            <v>1200</v>
          </cell>
          <cell r="AJ220">
            <v>0</v>
          </cell>
          <cell r="AK220">
            <v>1000</v>
          </cell>
          <cell r="AL220">
            <v>0</v>
          </cell>
          <cell r="AM220">
            <v>400</v>
          </cell>
          <cell r="AN220">
            <v>0</v>
          </cell>
          <cell r="AO220">
            <v>800</v>
          </cell>
          <cell r="AP220">
            <v>0</v>
          </cell>
          <cell r="AQ220">
            <v>700</v>
          </cell>
          <cell r="AR220">
            <v>0</v>
          </cell>
          <cell r="AS220">
            <v>400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9510</v>
          </cell>
          <cell r="BC220" t="str">
            <v>AC</v>
          </cell>
        </row>
        <row r="221">
          <cell r="B221" t="str">
            <v>ACN-AC-ADP7</v>
          </cell>
          <cell r="C221" t="str">
            <v>M6085</v>
          </cell>
          <cell r="D221" t="str">
            <v>ACｱﾀﾞﾌﾟﾀ</v>
          </cell>
          <cell r="E221" t="str">
            <v>AL用｡予備用｡</v>
          </cell>
          <cell r="F221">
            <v>14000</v>
          </cell>
          <cell r="G221">
            <v>10000</v>
          </cell>
          <cell r="H221">
            <v>1000</v>
          </cell>
          <cell r="I221">
            <v>850</v>
          </cell>
          <cell r="J221">
            <v>350</v>
          </cell>
          <cell r="K221">
            <v>700</v>
          </cell>
          <cell r="L221">
            <v>600</v>
          </cell>
          <cell r="M221">
            <v>350</v>
          </cell>
          <cell r="N221">
            <v>9706</v>
          </cell>
          <cell r="O221" t="str">
            <v>AC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14000</v>
          </cell>
          <cell r="AE221">
            <v>0</v>
          </cell>
          <cell r="AF221">
            <v>0</v>
          </cell>
          <cell r="AG221">
            <v>10000</v>
          </cell>
          <cell r="AH221">
            <v>0</v>
          </cell>
          <cell r="AI221">
            <v>1000</v>
          </cell>
          <cell r="AJ221">
            <v>0</v>
          </cell>
          <cell r="AK221">
            <v>850</v>
          </cell>
          <cell r="AL221">
            <v>0</v>
          </cell>
          <cell r="AM221">
            <v>350</v>
          </cell>
          <cell r="AN221">
            <v>0</v>
          </cell>
          <cell r="AO221">
            <v>700</v>
          </cell>
          <cell r="AP221">
            <v>0</v>
          </cell>
          <cell r="AQ221">
            <v>600</v>
          </cell>
          <cell r="AR221">
            <v>0</v>
          </cell>
          <cell r="AS221">
            <v>350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9706</v>
          </cell>
          <cell r="BC221" t="str">
            <v>AC</v>
          </cell>
        </row>
        <row r="222">
          <cell r="B222" t="str">
            <v>ACN-AC-ADP8</v>
          </cell>
          <cell r="C222" t="str">
            <v>ADT-G04</v>
          </cell>
          <cell r="D222" t="str">
            <v>ACｱﾀﾞﾌﾟﾀ</v>
          </cell>
          <cell r="E222" t="str">
            <v>EL用｡予備用｡</v>
          </cell>
          <cell r="F222">
            <v>14000</v>
          </cell>
          <cell r="G222">
            <v>10000</v>
          </cell>
          <cell r="H222">
            <v>1000</v>
          </cell>
          <cell r="I222">
            <v>850</v>
          </cell>
          <cell r="J222">
            <v>350</v>
          </cell>
          <cell r="K222">
            <v>700</v>
          </cell>
          <cell r="L222">
            <v>600</v>
          </cell>
          <cell r="M222">
            <v>350</v>
          </cell>
          <cell r="N222">
            <v>9708</v>
          </cell>
          <cell r="O222" t="str">
            <v>AC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14000</v>
          </cell>
          <cell r="AE222">
            <v>0</v>
          </cell>
          <cell r="AF222">
            <v>0</v>
          </cell>
          <cell r="AG222">
            <v>10000</v>
          </cell>
          <cell r="AH222">
            <v>0</v>
          </cell>
          <cell r="AI222">
            <v>1000</v>
          </cell>
          <cell r="AJ222">
            <v>0</v>
          </cell>
          <cell r="AK222">
            <v>850</v>
          </cell>
          <cell r="AL222">
            <v>0</v>
          </cell>
          <cell r="AM222">
            <v>350</v>
          </cell>
          <cell r="AN222">
            <v>0</v>
          </cell>
          <cell r="AO222">
            <v>700</v>
          </cell>
          <cell r="AP222">
            <v>0</v>
          </cell>
          <cell r="AQ222">
            <v>600</v>
          </cell>
          <cell r="AR222">
            <v>0</v>
          </cell>
          <cell r="AS222">
            <v>350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9708</v>
          </cell>
          <cell r="BC222" t="str">
            <v>AC</v>
          </cell>
        </row>
        <row r="223">
          <cell r="B223" t="str">
            <v>拡販セットモデル</v>
          </cell>
        </row>
        <row r="224">
          <cell r="B224" t="str">
            <v>ACS-29-ASL1</v>
          </cell>
          <cell r="C224" t="str">
            <v>････</v>
          </cell>
          <cell r="D224" t="str">
            <v>FT2400 ﾓﾃﾞﾙ6200-40N
ﾛｰﾀｽﾉｰﾂｾｯﾄﾓﾃﾞﾙ</v>
          </cell>
          <cell r="E224" t="str">
            <v>FT2400 ﾓﾃﾞﾙ 6200-40N(M3529-A14N)､ﾛｰﾀｽﾉｰﾂ R4.5
(ｲﾝｽﾄｰﾙｷｯﾄ､ｼﾝｸﾞﾙﾌﾟﾛｾｯｻ版のｻｰﾊﾞ1ﾗｲｾﾝｽ､ｸﾗｲｱﾝﾄ1ﾗｲｾﾝｽ)ﾊﾞﾝﾄﾞﾙ</v>
          </cell>
          <cell r="F224">
            <v>1516000</v>
          </cell>
          <cell r="G224">
            <v>986000</v>
          </cell>
          <cell r="H224">
            <v>98500</v>
          </cell>
          <cell r="I224">
            <v>83700</v>
          </cell>
          <cell r="J224">
            <v>34500</v>
          </cell>
          <cell r="K224">
            <v>60600</v>
          </cell>
          <cell r="L224">
            <v>51500</v>
          </cell>
          <cell r="M224">
            <v>34500</v>
          </cell>
          <cell r="N224">
            <v>9706</v>
          </cell>
          <cell r="O224" t="str">
            <v>AC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1516000</v>
          </cell>
          <cell r="AE224">
            <v>0</v>
          </cell>
          <cell r="AF224">
            <v>0</v>
          </cell>
          <cell r="AG224">
            <v>986000</v>
          </cell>
          <cell r="AH224">
            <v>0</v>
          </cell>
          <cell r="AI224">
            <v>98500</v>
          </cell>
          <cell r="AJ224">
            <v>0</v>
          </cell>
          <cell r="AK224">
            <v>83700</v>
          </cell>
          <cell r="AL224">
            <v>0</v>
          </cell>
          <cell r="AM224">
            <v>34500</v>
          </cell>
          <cell r="AN224">
            <v>0</v>
          </cell>
          <cell r="AO224">
            <v>60600</v>
          </cell>
          <cell r="AP224">
            <v>0</v>
          </cell>
          <cell r="AQ224">
            <v>51500</v>
          </cell>
          <cell r="AR224">
            <v>0</v>
          </cell>
          <cell r="AS224">
            <v>34500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9706</v>
          </cell>
          <cell r="BC224" t="str">
            <v>AC</v>
          </cell>
        </row>
        <row r="225">
          <cell r="B225" t="str">
            <v>ACS-29-ASE1</v>
          </cell>
          <cell r="C225" t="str">
            <v>････</v>
          </cell>
          <cell r="D225" t="str">
            <v>FT2400 ﾓﾃﾞﾙ6200-40N
MS Exchangeｾｯﾄﾓﾃﾞﾙ</v>
          </cell>
          <cell r="E225" t="str">
            <v>FT2400 ﾓﾃﾞﾙ 6200-40N(M3529-A14N)､MS Exchange Server 4.0
ｲﾝﾄﾛﾊﾟｯｸ（ｻｰﾊﾞ1ﾗｲｾﾝｽ､ｸﾗｲｱﾝﾄ5ﾗｲｾﾝｽ)ﾊﾞﾝﾄﾞﾙ</v>
          </cell>
          <cell r="F225">
            <v>1487000</v>
          </cell>
          <cell r="G225">
            <v>967000</v>
          </cell>
          <cell r="H225">
            <v>96700</v>
          </cell>
          <cell r="I225">
            <v>82200</v>
          </cell>
          <cell r="J225">
            <v>33800</v>
          </cell>
          <cell r="K225">
            <v>59500</v>
          </cell>
          <cell r="L225">
            <v>50600</v>
          </cell>
          <cell r="M225">
            <v>33800</v>
          </cell>
          <cell r="N225">
            <v>9706</v>
          </cell>
          <cell r="O225" t="str">
            <v>AC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1487000</v>
          </cell>
          <cell r="AE225">
            <v>0</v>
          </cell>
          <cell r="AF225">
            <v>0</v>
          </cell>
          <cell r="AG225">
            <v>967000</v>
          </cell>
          <cell r="AH225">
            <v>0</v>
          </cell>
          <cell r="AI225">
            <v>96700</v>
          </cell>
          <cell r="AJ225">
            <v>0</v>
          </cell>
          <cell r="AK225">
            <v>82200</v>
          </cell>
          <cell r="AL225">
            <v>0</v>
          </cell>
          <cell r="AM225">
            <v>33800</v>
          </cell>
          <cell r="AN225">
            <v>0</v>
          </cell>
          <cell r="AO225">
            <v>59500</v>
          </cell>
          <cell r="AP225">
            <v>0</v>
          </cell>
          <cell r="AQ225">
            <v>50600</v>
          </cell>
          <cell r="AR225">
            <v>0</v>
          </cell>
          <cell r="AS225">
            <v>33800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9706</v>
          </cell>
          <cell r="BC225" t="str">
            <v>AC</v>
          </cell>
        </row>
        <row r="226">
          <cell r="B226" t="str">
            <v>ACS-28-ASL1</v>
          </cell>
          <cell r="C226" t="str">
            <v>････</v>
          </cell>
          <cell r="D226" t="str">
            <v>FT2200 ﾓﾃﾞﾙ6200-20N
ﾛｰﾀｽﾉｰﾂｾｯﾄﾓﾃﾞﾙ</v>
          </cell>
          <cell r="E226" t="str">
            <v>FT2200 ﾓﾃﾞﾙ 6200-20N(M3528-A12N)､ﾌｧｽﾄｲｰｻﾈｯﾄ･ｱﾀﾞﾌﾟﾀ
(AC-905-TX2)､ﾛｰﾀｽﾉｰﾂ R4.5(ｲﾝｽﾄｰﾙｷｯﾄ､ｼﾝｸﾞﾙﾌﾟﾛｾｯｻ版の
ｻｰﾊﾞ1ﾗｲｾﾝｽ､ｸﾗｲｱﾝﾄ1ﾗｲｾﾝｽ)ﾊﾞﾝﾄﾞﾙ</v>
          </cell>
          <cell r="F226">
            <v>1596000</v>
          </cell>
          <cell r="G226">
            <v>862000</v>
          </cell>
          <cell r="H226">
            <v>103700</v>
          </cell>
          <cell r="I226">
            <v>88100</v>
          </cell>
          <cell r="J226">
            <v>36300</v>
          </cell>
          <cell r="K226">
            <v>63800</v>
          </cell>
          <cell r="L226">
            <v>54200</v>
          </cell>
          <cell r="M226">
            <v>36300</v>
          </cell>
          <cell r="N226">
            <v>9702</v>
          </cell>
          <cell r="O226" t="str">
            <v>AC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1596000</v>
          </cell>
          <cell r="AE226">
            <v>0</v>
          </cell>
          <cell r="AF226">
            <v>0</v>
          </cell>
          <cell r="AG226">
            <v>862000</v>
          </cell>
          <cell r="AH226">
            <v>0</v>
          </cell>
          <cell r="AI226">
            <v>103700</v>
          </cell>
          <cell r="AJ226">
            <v>0</v>
          </cell>
          <cell r="AK226">
            <v>88100</v>
          </cell>
          <cell r="AL226">
            <v>0</v>
          </cell>
          <cell r="AM226">
            <v>36300</v>
          </cell>
          <cell r="AN226">
            <v>0</v>
          </cell>
          <cell r="AO226">
            <v>63800</v>
          </cell>
          <cell r="AP226">
            <v>0</v>
          </cell>
          <cell r="AQ226">
            <v>54200</v>
          </cell>
          <cell r="AR226">
            <v>0</v>
          </cell>
          <cell r="AS226">
            <v>36300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9702</v>
          </cell>
          <cell r="BC226" t="str">
            <v>AC</v>
          </cell>
        </row>
        <row r="227">
          <cell r="B227" t="str">
            <v>ACS-28-ASE1</v>
          </cell>
          <cell r="C227" t="str">
            <v>････</v>
          </cell>
          <cell r="D227" t="str">
            <v>FT2200 ﾓﾃﾞﾙ6200-20N
MS Exchangeｾｯﾄﾓﾃﾞﾙ</v>
          </cell>
          <cell r="E227" t="str">
            <v>FT2200 ﾓﾃﾞﾙ 6200-20N(M3528-A12N)､ﾌｧｽﾄｲｰｻﾈｯﾄ･ｱﾀﾞﾌﾟﾀ
(AC-905-TX2)､MS Exchange Server 4.0ｲﾝﾄﾛﾊﾟｯｸ（ｻｰﾊﾞ1ﾗｲｾﾝｽ､
ｸﾗｲｱﾝﾄ5ﾗｲｾﾝｽ)ﾊﾞﾝﾄﾞﾙ</v>
          </cell>
          <cell r="F227">
            <v>1567000</v>
          </cell>
          <cell r="G227">
            <v>843000</v>
          </cell>
          <cell r="H227">
            <v>101900</v>
          </cell>
          <cell r="I227">
            <v>86600</v>
          </cell>
          <cell r="J227">
            <v>35700</v>
          </cell>
          <cell r="K227">
            <v>62700</v>
          </cell>
          <cell r="L227">
            <v>53300</v>
          </cell>
          <cell r="M227">
            <v>35700</v>
          </cell>
          <cell r="N227">
            <v>9702</v>
          </cell>
          <cell r="O227" t="str">
            <v>AC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1567000</v>
          </cell>
          <cell r="AE227">
            <v>0</v>
          </cell>
          <cell r="AF227">
            <v>0</v>
          </cell>
          <cell r="AG227">
            <v>843000</v>
          </cell>
          <cell r="AH227">
            <v>0</v>
          </cell>
          <cell r="AI227">
            <v>101900</v>
          </cell>
          <cell r="AJ227">
            <v>0</v>
          </cell>
          <cell r="AK227">
            <v>86600</v>
          </cell>
          <cell r="AL227">
            <v>0</v>
          </cell>
          <cell r="AM227">
            <v>35700</v>
          </cell>
          <cell r="AN227">
            <v>0</v>
          </cell>
          <cell r="AO227">
            <v>62700</v>
          </cell>
          <cell r="AP227">
            <v>0</v>
          </cell>
          <cell r="AQ227">
            <v>53300</v>
          </cell>
          <cell r="AR227">
            <v>0</v>
          </cell>
          <cell r="AS227">
            <v>35700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9702</v>
          </cell>
          <cell r="BC227" t="str">
            <v>AC</v>
          </cell>
        </row>
        <row r="228">
          <cell r="B228" t="str">
            <v>ACS-22-ESL1</v>
          </cell>
          <cell r="C228" t="str">
            <v>････</v>
          </cell>
          <cell r="D228" t="str">
            <v>FT1200 ﾓﾃﾞﾙ6200-40N
ﾛｰﾀｽﾉｰﾂｾｯﾄﾓﾃﾞﾙ</v>
          </cell>
          <cell r="E228" t="str">
            <v>FT1200 ﾓﾃﾞﾙ 6200-40N(M3522-E14N)､ﾛｰﾀｽﾉｰﾂ R4.5
(ｲﾝｽﾄｰﾙｷｯﾄ､ｼﾝｸﾞﾙﾌﾟﾛｾｯｻ版のｻｰﾊﾞ1ﾗｲｾﾝｽ､ｸﾗｲｱﾝﾄ1ﾗｲｾﾝｽ)ﾊﾞﾝﾄﾞﾙ</v>
          </cell>
          <cell r="F228">
            <v>956000</v>
          </cell>
          <cell r="G228">
            <v>622000</v>
          </cell>
          <cell r="H228">
            <v>62100</v>
          </cell>
          <cell r="I228">
            <v>52800</v>
          </cell>
          <cell r="J228">
            <v>21700</v>
          </cell>
          <cell r="K228">
            <v>38200</v>
          </cell>
          <cell r="L228">
            <v>32500</v>
          </cell>
          <cell r="M228">
            <v>21700</v>
          </cell>
          <cell r="N228">
            <v>9706</v>
          </cell>
          <cell r="O228" t="str">
            <v>AC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956000</v>
          </cell>
          <cell r="AE228">
            <v>0</v>
          </cell>
          <cell r="AF228">
            <v>0</v>
          </cell>
          <cell r="AG228">
            <v>622000</v>
          </cell>
          <cell r="AH228">
            <v>0</v>
          </cell>
          <cell r="AI228">
            <v>62100</v>
          </cell>
          <cell r="AJ228">
            <v>0</v>
          </cell>
          <cell r="AK228">
            <v>52800</v>
          </cell>
          <cell r="AL228">
            <v>0</v>
          </cell>
          <cell r="AM228">
            <v>21700</v>
          </cell>
          <cell r="AN228">
            <v>0</v>
          </cell>
          <cell r="AO228">
            <v>38200</v>
          </cell>
          <cell r="AP228">
            <v>0</v>
          </cell>
          <cell r="AQ228">
            <v>32500</v>
          </cell>
          <cell r="AR228">
            <v>0</v>
          </cell>
          <cell r="AS228">
            <v>21700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9706</v>
          </cell>
          <cell r="BC228" t="str">
            <v>AC</v>
          </cell>
        </row>
        <row r="229">
          <cell r="B229" t="str">
            <v>ACS-22-ESE1</v>
          </cell>
          <cell r="C229" t="str">
            <v>････</v>
          </cell>
          <cell r="D229" t="str">
            <v>FT1200 ﾓﾃﾞﾙ6200-40N
MS Exchangeｾｯﾄﾓﾃﾞﾙ</v>
          </cell>
          <cell r="E229" t="str">
            <v>FT1200 ﾓﾃﾞﾙ 6200-40N(M3522-E14N)､MS Exchange Server 4.0
ｲﾝﾄﾛﾊﾟｯｸ（ｻｰﾊﾞ1ﾗｲｾﾝｽ､ｸﾗｲｱﾝﾄ5ﾗｲｾﾝｽ)ﾊﾞﾝﾄﾞﾙ</v>
          </cell>
          <cell r="F229">
            <v>927000</v>
          </cell>
          <cell r="G229">
            <v>603000</v>
          </cell>
          <cell r="H229">
            <v>60300</v>
          </cell>
          <cell r="I229">
            <v>51300</v>
          </cell>
          <cell r="J229">
            <v>21100</v>
          </cell>
          <cell r="K229">
            <v>37100</v>
          </cell>
          <cell r="L229">
            <v>31500</v>
          </cell>
          <cell r="M229">
            <v>21100</v>
          </cell>
          <cell r="N229">
            <v>9706</v>
          </cell>
          <cell r="O229" t="str">
            <v>AC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927000</v>
          </cell>
          <cell r="AE229">
            <v>0</v>
          </cell>
          <cell r="AF229">
            <v>0</v>
          </cell>
          <cell r="AG229">
            <v>603000</v>
          </cell>
          <cell r="AH229">
            <v>0</v>
          </cell>
          <cell r="AI229">
            <v>60300</v>
          </cell>
          <cell r="AJ229">
            <v>0</v>
          </cell>
          <cell r="AK229">
            <v>51300</v>
          </cell>
          <cell r="AL229">
            <v>0</v>
          </cell>
          <cell r="AM229">
            <v>21100</v>
          </cell>
          <cell r="AN229">
            <v>0</v>
          </cell>
          <cell r="AO229">
            <v>37100</v>
          </cell>
          <cell r="AP229">
            <v>0</v>
          </cell>
          <cell r="AQ229">
            <v>31500</v>
          </cell>
          <cell r="AR229">
            <v>0</v>
          </cell>
          <cell r="AS229">
            <v>21100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9706</v>
          </cell>
          <cell r="BC229" t="str">
            <v>AC</v>
          </cell>
        </row>
        <row r="230">
          <cell r="B230" t="str">
            <v>ACS-22-ASL1</v>
          </cell>
          <cell r="C230" t="str">
            <v>････</v>
          </cell>
          <cell r="D230" t="str">
            <v>FT1200 ﾓﾃﾞﾙ6200-20N
ﾛｰﾀｽﾉｰﾂｾｯﾄﾓﾃﾞﾙ</v>
          </cell>
          <cell r="E230" t="str">
            <v>FT1200 ﾓﾃﾞﾙ 6200-20N(M3522-A12N)､ﾌｧｽﾄｲｰｻﾈｯﾄ･ｱﾀﾞﾌﾟﾀ
(AC-905-TX2)､ﾛｰﾀｽﾉｰﾂ R4.5(ｲﾝｽﾄｰﾙｷｯﾄ､ｼﾝｸﾞﾙﾌﾟﾛｾｯｻ版の
ｻｰﾊﾞ1ﾗｲｾﾝｽ､ｸﾗｲｱﾝﾄ1ﾗｲｾﾝｽ)ﾊﾞﾝﾄﾞﾙ</v>
          </cell>
          <cell r="F230">
            <v>956000</v>
          </cell>
          <cell r="G230">
            <v>609000</v>
          </cell>
          <cell r="H230">
            <v>62100</v>
          </cell>
          <cell r="I230">
            <v>52800</v>
          </cell>
          <cell r="J230">
            <v>21700</v>
          </cell>
          <cell r="K230">
            <v>38200</v>
          </cell>
          <cell r="L230">
            <v>32500</v>
          </cell>
          <cell r="M230">
            <v>21700</v>
          </cell>
          <cell r="N230">
            <v>9702</v>
          </cell>
          <cell r="O230" t="str">
            <v>AC</v>
          </cell>
          <cell r="P230" t="str">
            <v>9706販売終了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956000</v>
          </cell>
          <cell r="AE230">
            <v>0</v>
          </cell>
          <cell r="AF230">
            <v>0</v>
          </cell>
          <cell r="AG230">
            <v>609000</v>
          </cell>
          <cell r="AH230">
            <v>0</v>
          </cell>
          <cell r="AI230">
            <v>62100</v>
          </cell>
          <cell r="AJ230">
            <v>0</v>
          </cell>
          <cell r="AK230">
            <v>52800</v>
          </cell>
          <cell r="AL230">
            <v>0</v>
          </cell>
          <cell r="AM230">
            <v>21700</v>
          </cell>
          <cell r="AN230">
            <v>0</v>
          </cell>
          <cell r="AO230">
            <v>38200</v>
          </cell>
          <cell r="AP230">
            <v>0</v>
          </cell>
          <cell r="AQ230">
            <v>32500</v>
          </cell>
          <cell r="AR230">
            <v>0</v>
          </cell>
          <cell r="AS230">
            <v>21700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9702</v>
          </cell>
          <cell r="BC230" t="str">
            <v>AC</v>
          </cell>
          <cell r="BD230" t="str">
            <v>9706販売終了</v>
          </cell>
        </row>
        <row r="231">
          <cell r="B231" t="str">
            <v>ACS-22-ASE1</v>
          </cell>
          <cell r="C231" t="str">
            <v>････</v>
          </cell>
          <cell r="D231" t="str">
            <v>FT1200 ﾓﾃﾞﾙ6200-20N
MS Exchangeｾｯﾄﾓﾃﾞﾙ</v>
          </cell>
          <cell r="E231" t="str">
            <v>FT1200 ﾓﾃﾞﾙ 6200-20N(M3522-A12N)､ﾌｧｽﾄｲｰｻﾈｯﾄ･ｱﾀﾞﾌﾟﾀ
(AC-905-TX2)､MS Exchange Server 4.0 ｲﾝﾄﾛﾊﾟｯｸ（ｻｰﾊﾞ1ﾗｲｾﾝｽ､
ｸﾗｲｱﾝﾄ5ﾗｲｾﾝｽ)ﾊﾞﾝﾄﾞﾙ</v>
          </cell>
          <cell r="F231">
            <v>927000</v>
          </cell>
          <cell r="G231">
            <v>590000</v>
          </cell>
          <cell r="H231">
            <v>60300</v>
          </cell>
          <cell r="I231">
            <v>51300</v>
          </cell>
          <cell r="J231">
            <v>21100</v>
          </cell>
          <cell r="K231">
            <v>37100</v>
          </cell>
          <cell r="L231">
            <v>31500</v>
          </cell>
          <cell r="M231">
            <v>21100</v>
          </cell>
          <cell r="N231">
            <v>9702</v>
          </cell>
          <cell r="O231" t="str">
            <v>AC</v>
          </cell>
          <cell r="P231" t="str">
            <v>9706販売終了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927000</v>
          </cell>
          <cell r="AE231">
            <v>0</v>
          </cell>
          <cell r="AF231">
            <v>0</v>
          </cell>
          <cell r="AG231">
            <v>590000</v>
          </cell>
          <cell r="AH231">
            <v>0</v>
          </cell>
          <cell r="AI231">
            <v>60300</v>
          </cell>
          <cell r="AJ231">
            <v>0</v>
          </cell>
          <cell r="AK231">
            <v>51300</v>
          </cell>
          <cell r="AL231">
            <v>0</v>
          </cell>
          <cell r="AM231">
            <v>21100</v>
          </cell>
          <cell r="AN231">
            <v>0</v>
          </cell>
          <cell r="AO231">
            <v>37100</v>
          </cell>
          <cell r="AP231">
            <v>0</v>
          </cell>
          <cell r="AQ231">
            <v>31500</v>
          </cell>
          <cell r="AR231">
            <v>0</v>
          </cell>
          <cell r="AS231">
            <v>21100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9702</v>
          </cell>
          <cell r="BC231" t="str">
            <v>AC</v>
          </cell>
          <cell r="BD231" t="str">
            <v>9706販売終了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社内ﾈｯﾄﾜｰｸﾊｰﾄﾞｳｪｱ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BFROM"/>
      <sheetName val="DBFROM.XLS"/>
    </sheetNames>
    <definedNames>
      <definedName name="OPT_NO"/>
      <definedName name="OPT_YES"/>
    </defined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明細合計"/>
    </sheetNames>
    <sheetDataSet>
      <sheetData sheetId="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収印ﾓﾆﾀｰ"/>
      <sheetName val="収印ﾓﾆﾀｰ.XLS"/>
      <sheetName val="%E5%8F%8E%E5%8D%B0%EF%BE%93%EF%"/>
      <sheetName val="JOB一覧表"/>
    </sheetNames>
    <definedNames>
      <definedName name="PrintDaicho"/>
      <definedName name="QuitDaicho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帳票一覧"/>
      <sheetName val="出力資料定義書"/>
      <sheetName val="帳票レイアウト"/>
      <sheetName val="SAMPLE"/>
      <sheetName val="帳票項目一覧"/>
      <sheetName val="FILE一覧"/>
      <sheetName val="FILE項目定義"/>
      <sheetName val="プログラム一覧"/>
      <sheetName val="ＪＯＢフロー"/>
      <sheetName val="内部コード定義書"/>
      <sheetName val="プログラム仕様書==&gt;"/>
      <sheetName val="表紙"/>
      <sheetName val="変更履歴"/>
      <sheetName val="定義書"/>
      <sheetName val="処理記述"/>
      <sheetName val="データ編集(GIPA013)"/>
      <sheetName val="データ編集(GIPZ018)"/>
      <sheetName val="データ編集(GIPA023)"/>
      <sheetName val="オペ表示項目一覧"/>
      <sheetName val="エラーメッセージ"/>
      <sheetName val="補足説明（ｾｸﾞﾒﾝﾄ構造図）"/>
      <sheetName val="補足説明（２）"/>
      <sheetName val="補足説明（３）"/>
      <sheetName val="補足説明（４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社内ﾈｯﾄﾜｰｸﾊｰﾄﾞｳｪｱ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項目定義書"/>
      <sheetName val="テーブル設計991127"/>
      <sheetName val="仕切価格"/>
      <sheetName val="１．社内ﾈｯﾄﾜｰｸﾊｰﾄﾞｳｪｱ"/>
      <sheetName val="sheet1"/>
    </sheetNames>
    <sheetDataSet>
      <sheetData sheetId="0" refreshError="1">
        <row r="3">
          <cell r="A3" t="str">
            <v>ＣＯ年月</v>
          </cell>
          <cell r="B3" t="str">
            <v>CO_YM</v>
          </cell>
          <cell r="C3" t="str">
            <v>Char</v>
          </cell>
          <cell r="D3">
            <v>6</v>
          </cell>
          <cell r="E3" t="str">
            <v>YYYYMM</v>
          </cell>
        </row>
        <row r="4">
          <cell r="A4" t="str">
            <v>ＦＡＸ番号</v>
          </cell>
          <cell r="B4" t="str">
            <v>FAX_NO</v>
          </cell>
          <cell r="C4" t="str">
            <v>Varchar2</v>
          </cell>
          <cell r="D4">
            <v>12</v>
          </cell>
        </row>
        <row r="5">
          <cell r="A5" t="str">
            <v>その他の入出金予定</v>
          </cell>
          <cell r="B5" t="str">
            <v>SONOTANYSYKNYOTE</v>
          </cell>
          <cell r="C5" t="str">
            <v>Varchar2</v>
          </cell>
          <cell r="D5">
            <v>20</v>
          </cell>
        </row>
        <row r="6">
          <cell r="A6" t="str">
            <v>その他特約保険料</v>
          </cell>
          <cell r="B6" t="str">
            <v>SONOTATKYKHKN_RYO</v>
          </cell>
          <cell r="C6" t="str">
            <v>Number</v>
          </cell>
          <cell r="D6">
            <v>7</v>
          </cell>
        </row>
        <row r="7">
          <cell r="A7" t="str">
            <v>グループコード</v>
          </cell>
          <cell r="B7" t="str">
            <v>GRP_CD</v>
          </cell>
          <cell r="C7" t="str">
            <v>Char</v>
          </cell>
          <cell r="D7">
            <v>4</v>
          </cell>
          <cell r="E7" t="str">
            <v>　</v>
          </cell>
        </row>
        <row r="8">
          <cell r="A8" t="str">
            <v>シェア</v>
          </cell>
          <cell r="B8" t="str">
            <v>SHARE_PER</v>
          </cell>
          <cell r="C8" t="str">
            <v>Number</v>
          </cell>
          <cell r="D8" t="str">
            <v>8,3</v>
          </cell>
          <cell r="E8" t="str">
            <v>　</v>
          </cell>
        </row>
        <row r="9">
          <cell r="A9" t="str">
            <v>ステータス</v>
          </cell>
          <cell r="B9" t="str">
            <v>STATUS</v>
          </cell>
          <cell r="C9" t="str">
            <v>Varchar2</v>
          </cell>
          <cell r="D9">
            <v>20</v>
          </cell>
          <cell r="E9" t="str">
            <v>　</v>
          </cell>
        </row>
        <row r="10">
          <cell r="A10" t="str">
            <v>デメ割増</v>
          </cell>
          <cell r="B10" t="str">
            <v>DEMEWRM</v>
          </cell>
          <cell r="C10" t="str">
            <v>Number</v>
          </cell>
          <cell r="D10">
            <v>2</v>
          </cell>
          <cell r="E10" t="str">
            <v>　</v>
          </cell>
        </row>
        <row r="11">
          <cell r="A11" t="str">
            <v>トヨタ休日区分</v>
          </cell>
          <cell r="B11" t="str">
            <v>TOYOTAKYU_KBN</v>
          </cell>
          <cell r="C11" t="str">
            <v>Char</v>
          </cell>
          <cell r="D11">
            <v>1</v>
          </cell>
          <cell r="E11" t="str">
            <v>　</v>
          </cell>
        </row>
        <row r="12">
          <cell r="A12" t="str">
            <v>ネットグロス区分</v>
          </cell>
          <cell r="B12" t="str">
            <v>NETG_KBN</v>
          </cell>
          <cell r="C12" t="str">
            <v>Char</v>
          </cell>
          <cell r="D12">
            <v>1</v>
          </cell>
          <cell r="E12" t="str">
            <v>'0':ネット、'1':グロス</v>
          </cell>
        </row>
        <row r="13">
          <cell r="A13" t="str">
            <v>ネットグロス区分名</v>
          </cell>
          <cell r="B13" t="str">
            <v>NETG_KBN_NM</v>
          </cell>
          <cell r="C13" t="str">
            <v>Varchar2</v>
          </cell>
          <cell r="D13">
            <v>10</v>
          </cell>
          <cell r="E13" t="str">
            <v>　</v>
          </cell>
        </row>
        <row r="14">
          <cell r="A14" t="str">
            <v>ノンフリート等級</v>
          </cell>
          <cell r="B14" t="str">
            <v>NOFTOKYU</v>
          </cell>
          <cell r="C14" t="str">
            <v>Varchar2</v>
          </cell>
          <cell r="D14">
            <v>2</v>
          </cell>
          <cell r="E14" t="str">
            <v>　</v>
          </cell>
        </row>
        <row r="15">
          <cell r="A15" t="str">
            <v>パスワード</v>
          </cell>
          <cell r="B15" t="str">
            <v>PASS</v>
          </cell>
          <cell r="C15" t="str">
            <v>Varchar2</v>
          </cell>
          <cell r="D15">
            <v>10</v>
          </cell>
        </row>
        <row r="16">
          <cell r="A16" t="str">
            <v>異動№</v>
          </cell>
          <cell r="B16" t="str">
            <v>IDO_NO</v>
          </cell>
          <cell r="C16" t="str">
            <v>Number</v>
          </cell>
          <cell r="D16">
            <v>3</v>
          </cell>
        </row>
        <row r="17">
          <cell r="A17" t="str">
            <v>異動契約者（カナ）</v>
          </cell>
          <cell r="B17" t="str">
            <v>IDOKEYKSYA_KANA</v>
          </cell>
          <cell r="C17" t="str">
            <v>Varchar2</v>
          </cell>
          <cell r="D17">
            <v>25</v>
          </cell>
        </row>
        <row r="18">
          <cell r="A18" t="str">
            <v>異動契約者コード</v>
          </cell>
          <cell r="B18" t="str">
            <v>IDOKEYKSYA_CD</v>
          </cell>
          <cell r="C18" t="str">
            <v>Char</v>
          </cell>
          <cell r="D18">
            <v>6</v>
          </cell>
        </row>
        <row r="19">
          <cell r="A19" t="str">
            <v>異動事由</v>
          </cell>
          <cell r="B19" t="str">
            <v>IDOJIYU</v>
          </cell>
          <cell r="C19" t="str">
            <v>Varchar2</v>
          </cell>
          <cell r="D19">
            <v>16</v>
          </cell>
        </row>
        <row r="20">
          <cell r="A20" t="str">
            <v>異動事由区分１</v>
          </cell>
          <cell r="B20" t="str">
            <v>IDOJIYU_KBN_1</v>
          </cell>
          <cell r="C20" t="str">
            <v>Char</v>
          </cell>
          <cell r="D20">
            <v>2</v>
          </cell>
        </row>
        <row r="21">
          <cell r="A21" t="str">
            <v>異動事由区分２</v>
          </cell>
          <cell r="B21" t="str">
            <v>IDOJIYU_KBN_2</v>
          </cell>
          <cell r="C21" t="str">
            <v>Char</v>
          </cell>
          <cell r="D21">
            <v>2</v>
          </cell>
        </row>
        <row r="22">
          <cell r="A22" t="str">
            <v>異動事由区分３</v>
          </cell>
          <cell r="B22" t="str">
            <v>IDOJIYU_KBN_3</v>
          </cell>
          <cell r="C22" t="str">
            <v>Char</v>
          </cell>
          <cell r="D22">
            <v>2</v>
          </cell>
        </row>
        <row r="23">
          <cell r="A23" t="str">
            <v>異動事由区分Ｂ</v>
          </cell>
          <cell r="B23" t="str">
            <v>IDOJIYU_KBN_B</v>
          </cell>
          <cell r="C23" t="str">
            <v>Varchar2</v>
          </cell>
          <cell r="D23">
            <v>25</v>
          </cell>
        </row>
        <row r="24">
          <cell r="A24" t="str">
            <v>異動社員番号</v>
          </cell>
          <cell r="B24" t="str">
            <v>IDOSYAIN_NO</v>
          </cell>
          <cell r="C24" t="str">
            <v>Varchar2</v>
          </cell>
          <cell r="D24">
            <v>5</v>
          </cell>
        </row>
        <row r="25">
          <cell r="A25" t="str">
            <v>異動訂正回数</v>
          </cell>
          <cell r="B25" t="str">
            <v>IDOTESE_SU</v>
          </cell>
          <cell r="C25" t="str">
            <v>Number</v>
          </cell>
          <cell r="D25">
            <v>3</v>
          </cell>
        </row>
        <row r="26">
          <cell r="A26" t="str">
            <v>一括入金区分</v>
          </cell>
          <cell r="B26" t="str">
            <v>IKATUNYKN_KBN</v>
          </cell>
          <cell r="C26" t="str">
            <v>Char</v>
          </cell>
          <cell r="D26">
            <v>1</v>
          </cell>
          <cell r="E26" t="str">
            <v>'0':個別入金、'1':一括入金</v>
          </cell>
        </row>
        <row r="27">
          <cell r="A27" t="str">
            <v>一般分割</v>
          </cell>
          <cell r="B27" t="str">
            <v>IPPANBK</v>
          </cell>
          <cell r="C27" t="str">
            <v>Char</v>
          </cell>
          <cell r="D27">
            <v>1</v>
          </cell>
        </row>
        <row r="28">
          <cell r="A28" t="str">
            <v>営業継続費用特約保険料</v>
          </cell>
          <cell r="B28" t="str">
            <v>EIGYOTKYKHKN_RYO</v>
          </cell>
          <cell r="C28" t="str">
            <v>Number</v>
          </cell>
          <cell r="D28">
            <v>7</v>
          </cell>
          <cell r="E28" t="str">
            <v>　</v>
          </cell>
        </row>
        <row r="29">
          <cell r="A29" t="str">
            <v>加入者数</v>
          </cell>
          <cell r="B29" t="str">
            <v>KANYUSYA_SU</v>
          </cell>
          <cell r="C29" t="str">
            <v>Number</v>
          </cell>
          <cell r="D29">
            <v>7</v>
          </cell>
          <cell r="E29" t="str">
            <v>　</v>
          </cell>
        </row>
        <row r="30">
          <cell r="A30" t="str">
            <v>科目コード</v>
          </cell>
          <cell r="B30" t="str">
            <v>KAMOKU_CD</v>
          </cell>
          <cell r="C30" t="str">
            <v>Char</v>
          </cell>
          <cell r="D30">
            <v>4</v>
          </cell>
          <cell r="E30" t="str">
            <v>　</v>
          </cell>
        </row>
        <row r="31">
          <cell r="A31" t="str">
            <v>科目名</v>
          </cell>
          <cell r="B31" t="str">
            <v>KAMOKU_NM</v>
          </cell>
          <cell r="C31" t="str">
            <v>Varchar2</v>
          </cell>
          <cell r="D31">
            <v>40</v>
          </cell>
          <cell r="E31" t="str">
            <v>　</v>
          </cell>
        </row>
        <row r="32">
          <cell r="A32" t="str">
            <v>火災複合契約保種</v>
          </cell>
          <cell r="B32" t="str">
            <v>KASAIKEYKHSY</v>
          </cell>
          <cell r="C32" t="str">
            <v>Varchar2</v>
          </cell>
          <cell r="D32">
            <v>10</v>
          </cell>
          <cell r="E32" t="str">
            <v>　</v>
          </cell>
        </row>
        <row r="33">
          <cell r="A33" t="str">
            <v>火災複合契約保種コード</v>
          </cell>
          <cell r="B33" t="str">
            <v>KASAIKEYKHSY_CD</v>
          </cell>
          <cell r="C33" t="str">
            <v>Char</v>
          </cell>
          <cell r="D33">
            <v>2</v>
          </cell>
          <cell r="E33" t="str">
            <v>　</v>
          </cell>
        </row>
        <row r="34">
          <cell r="A34" t="str">
            <v>過不足金</v>
          </cell>
          <cell r="B34" t="str">
            <v>KABUSOKU_KN</v>
          </cell>
          <cell r="C34" t="str">
            <v>Number</v>
          </cell>
          <cell r="D34">
            <v>15</v>
          </cell>
          <cell r="E34" t="str">
            <v>　</v>
          </cell>
        </row>
        <row r="35">
          <cell r="A35" t="str">
            <v>過不足金額</v>
          </cell>
          <cell r="B35" t="str">
            <v>KABUSOKU_KNG</v>
          </cell>
          <cell r="C35" t="str">
            <v>Number</v>
          </cell>
          <cell r="D35">
            <v>15</v>
          </cell>
          <cell r="E35" t="str">
            <v>　</v>
          </cell>
        </row>
        <row r="36">
          <cell r="A36" t="str">
            <v>解約事由</v>
          </cell>
          <cell r="B36" t="str">
            <v>KAYKJIYU</v>
          </cell>
          <cell r="C36" t="str">
            <v>Varchar2</v>
          </cell>
          <cell r="D36">
            <v>20</v>
          </cell>
        </row>
        <row r="37">
          <cell r="A37" t="str">
            <v>解約事由区分</v>
          </cell>
          <cell r="B37" t="str">
            <v>KAYKJIYU_KBN</v>
          </cell>
          <cell r="C37" t="str">
            <v>Char</v>
          </cell>
          <cell r="D37">
            <v>1</v>
          </cell>
          <cell r="E37" t="str">
            <v>'1':全部解約（中途解約）、'2':全部解約（その他）、'3':一部解約、'4':期間短縮</v>
          </cell>
        </row>
        <row r="38">
          <cell r="A38" t="str">
            <v>解約日</v>
          </cell>
          <cell r="B38" t="str">
            <v>KAYK_DT</v>
          </cell>
          <cell r="C38" t="str">
            <v>Char</v>
          </cell>
          <cell r="D38">
            <v>8</v>
          </cell>
          <cell r="E38" t="str">
            <v>YYYYMMDD</v>
          </cell>
        </row>
        <row r="39">
          <cell r="A39" t="str">
            <v>回収状況</v>
          </cell>
          <cell r="B39" t="str">
            <v>KAISYU_ST</v>
          </cell>
          <cell r="C39" t="str">
            <v>Varchar2</v>
          </cell>
          <cell r="D39">
            <v>10</v>
          </cell>
        </row>
        <row r="40">
          <cell r="A40" t="str">
            <v>回払い種類読替</v>
          </cell>
          <cell r="B40" t="str">
            <v>KAIHARAIYMK</v>
          </cell>
          <cell r="C40" t="str">
            <v>Varchar2</v>
          </cell>
          <cell r="D40">
            <v>10</v>
          </cell>
        </row>
        <row r="41">
          <cell r="A41" t="str">
            <v>回払い種類読替コード</v>
          </cell>
          <cell r="B41" t="str">
            <v>KAIHARAIYMK_CD</v>
          </cell>
          <cell r="C41" t="str">
            <v>Char</v>
          </cell>
          <cell r="D41">
            <v>2</v>
          </cell>
        </row>
        <row r="42">
          <cell r="A42" t="str">
            <v>概算保険料区分</v>
          </cell>
          <cell r="B42" t="str">
            <v>GSNHKNRYO_KBN</v>
          </cell>
          <cell r="C42" t="str">
            <v>Char</v>
          </cell>
          <cell r="D42">
            <v>1</v>
          </cell>
        </row>
        <row r="43">
          <cell r="A43" t="str">
            <v>拡担</v>
          </cell>
          <cell r="B43" t="str">
            <v>KAKUTAN</v>
          </cell>
          <cell r="C43" t="str">
            <v>Varchar2</v>
          </cell>
          <cell r="D43">
            <v>4</v>
          </cell>
        </row>
        <row r="44">
          <cell r="A44" t="str">
            <v>拡担特約保険料</v>
          </cell>
          <cell r="B44" t="str">
            <v>KAKUTANTKYKHKN_RYO</v>
          </cell>
          <cell r="C44" t="str">
            <v>Number</v>
          </cell>
          <cell r="D44">
            <v>7</v>
          </cell>
        </row>
        <row r="45">
          <cell r="A45" t="str">
            <v>確Ｒ</v>
          </cell>
          <cell r="B45" t="str">
            <v>KAKUR</v>
          </cell>
          <cell r="C45" t="str">
            <v>Varchar2</v>
          </cell>
          <cell r="D45">
            <v>1</v>
          </cell>
        </row>
        <row r="46">
          <cell r="A46" t="str">
            <v>確定精算</v>
          </cell>
          <cell r="B46" t="str">
            <v>KAKUTEISSN</v>
          </cell>
          <cell r="C46" t="str">
            <v>Varchar2</v>
          </cell>
          <cell r="D46">
            <v>10</v>
          </cell>
        </row>
        <row r="47">
          <cell r="A47" t="str">
            <v>割増引変更</v>
          </cell>
          <cell r="B47" t="str">
            <v>WRMBHENKO</v>
          </cell>
          <cell r="C47" t="str">
            <v>Varchar2</v>
          </cell>
          <cell r="D47">
            <v>10</v>
          </cell>
        </row>
        <row r="48">
          <cell r="A48" t="str">
            <v>幹事区分</v>
          </cell>
          <cell r="B48" t="str">
            <v>KANJI_KBN</v>
          </cell>
          <cell r="C48" t="str">
            <v>Char</v>
          </cell>
          <cell r="D48">
            <v>2</v>
          </cell>
        </row>
        <row r="49">
          <cell r="A49" t="str">
            <v>幹事保険会社コード</v>
          </cell>
          <cell r="B49" t="str">
            <v>KANJIHKNKAIS_CD</v>
          </cell>
          <cell r="C49" t="str">
            <v>Char</v>
          </cell>
          <cell r="D49">
            <v>2</v>
          </cell>
        </row>
        <row r="50">
          <cell r="A50" t="str">
            <v>管理区分</v>
          </cell>
          <cell r="B50" t="str">
            <v>KANRI_KBN</v>
          </cell>
          <cell r="C50" t="str">
            <v>Char</v>
          </cell>
          <cell r="D50">
            <v>1</v>
          </cell>
        </row>
        <row r="51">
          <cell r="A51" t="str">
            <v>基本保険料</v>
          </cell>
          <cell r="B51" t="str">
            <v>KIHONHKN_RYO</v>
          </cell>
          <cell r="C51" t="str">
            <v>Number</v>
          </cell>
          <cell r="D51">
            <v>7</v>
          </cell>
        </row>
        <row r="52">
          <cell r="A52" t="str">
            <v>金額</v>
          </cell>
          <cell r="B52" t="str">
            <v>KNG</v>
          </cell>
          <cell r="C52" t="str">
            <v>Number</v>
          </cell>
          <cell r="D52">
            <v>15</v>
          </cell>
        </row>
        <row r="53">
          <cell r="A53" t="str">
            <v>銀行コード</v>
          </cell>
          <cell r="B53" t="str">
            <v>BNK_CD</v>
          </cell>
          <cell r="C53" t="str">
            <v>Char</v>
          </cell>
          <cell r="D53">
            <v>4</v>
          </cell>
        </row>
        <row r="54">
          <cell r="A54" t="str">
            <v>銀行休日区分</v>
          </cell>
          <cell r="B54" t="str">
            <v>BNKKYU_KBN</v>
          </cell>
          <cell r="C54" t="str">
            <v>Char</v>
          </cell>
          <cell r="D54">
            <v>1</v>
          </cell>
        </row>
        <row r="55">
          <cell r="A55" t="str">
            <v>銀行支店コード</v>
          </cell>
          <cell r="B55" t="str">
            <v>BNKSHITEN_CD</v>
          </cell>
          <cell r="C55" t="str">
            <v>Char</v>
          </cell>
          <cell r="D55">
            <v>3</v>
          </cell>
        </row>
        <row r="56">
          <cell r="A56" t="str">
            <v>銀行支店名</v>
          </cell>
          <cell r="B56" t="str">
            <v>BNKSHITEN_NM</v>
          </cell>
          <cell r="C56" t="str">
            <v>Varchar2</v>
          </cell>
          <cell r="D56">
            <v>20</v>
          </cell>
        </row>
        <row r="57">
          <cell r="A57" t="str">
            <v>銀行名</v>
          </cell>
          <cell r="B57" t="str">
            <v>BNK_NM</v>
          </cell>
          <cell r="C57" t="str">
            <v>Varchar2</v>
          </cell>
          <cell r="D57">
            <v>20</v>
          </cell>
        </row>
        <row r="58">
          <cell r="A58" t="str">
            <v>銀行名（カナ）</v>
          </cell>
          <cell r="B58" t="str">
            <v>BNK_KANA</v>
          </cell>
          <cell r="C58" t="str">
            <v>Varchar2</v>
          </cell>
          <cell r="D58">
            <v>20</v>
          </cell>
        </row>
        <row r="59">
          <cell r="A59" t="str">
            <v>契約区分</v>
          </cell>
          <cell r="B59" t="str">
            <v>KEYK_KBN</v>
          </cell>
          <cell r="C59" t="str">
            <v>Char</v>
          </cell>
          <cell r="D59">
            <v>1</v>
          </cell>
          <cell r="E59" t="str">
            <v>'1':新規、'2':満期更改、'3':中途更改、'4':異動、'5':解約解除、'6':分割払い（２回目以降）、'7':地震継続、'8':転換異動</v>
          </cell>
        </row>
        <row r="60">
          <cell r="A60" t="str">
            <v>契約区分名</v>
          </cell>
          <cell r="B60" t="str">
            <v>KEYK_KBN_NM</v>
          </cell>
          <cell r="C60" t="str">
            <v>Varchar2</v>
          </cell>
          <cell r="D60">
            <v>20</v>
          </cell>
        </row>
        <row r="61">
          <cell r="A61" t="str">
            <v>契約者コード</v>
          </cell>
          <cell r="B61" t="str">
            <v>KEYKSYA_CD</v>
          </cell>
          <cell r="C61" t="str">
            <v>Char</v>
          </cell>
          <cell r="D61">
            <v>6</v>
          </cell>
        </row>
        <row r="62">
          <cell r="A62" t="str">
            <v>契約者区分</v>
          </cell>
          <cell r="B62" t="str">
            <v>KEYKSYA_KBN</v>
          </cell>
          <cell r="C62" t="str">
            <v>Char</v>
          </cell>
          <cell r="D62">
            <v>1</v>
          </cell>
          <cell r="E62" t="str">
            <v>'1':法人、'2':個人、'3':団体扱い、'4':法人個人、'5':強制加入、'6':任意加入</v>
          </cell>
        </row>
        <row r="63">
          <cell r="A63" t="str">
            <v>契約者区分名（漢字）</v>
          </cell>
          <cell r="B63" t="str">
            <v>KEYKSYA_KBN_NM</v>
          </cell>
          <cell r="C63" t="str">
            <v>Varchar2</v>
          </cell>
          <cell r="D63">
            <v>8</v>
          </cell>
        </row>
        <row r="64">
          <cell r="A64" t="str">
            <v>契約者名（カナ）</v>
          </cell>
          <cell r="B64" t="str">
            <v>KEYKSYA_KANA</v>
          </cell>
          <cell r="C64" t="str">
            <v>Varchar2</v>
          </cell>
          <cell r="D64">
            <v>25</v>
          </cell>
        </row>
        <row r="65">
          <cell r="A65" t="str">
            <v>契約方式</v>
          </cell>
          <cell r="B65" t="str">
            <v>KEYKHOSHIKI</v>
          </cell>
          <cell r="C65" t="str">
            <v>Varchar2</v>
          </cell>
          <cell r="D65">
            <v>5</v>
          </cell>
        </row>
        <row r="66">
          <cell r="A66" t="str">
            <v>計上区分</v>
          </cell>
          <cell r="B66" t="str">
            <v>KJ_KBN</v>
          </cell>
          <cell r="C66" t="str">
            <v>Varchar2</v>
          </cell>
          <cell r="D66">
            <v>5</v>
          </cell>
        </row>
        <row r="67">
          <cell r="A67" t="str">
            <v>計上区分コード</v>
          </cell>
          <cell r="B67" t="str">
            <v>KJ_KBN_CD</v>
          </cell>
          <cell r="C67" t="str">
            <v>Char</v>
          </cell>
          <cell r="D67">
            <v>3</v>
          </cell>
        </row>
        <row r="68">
          <cell r="A68" t="str">
            <v>計上済み区分</v>
          </cell>
          <cell r="B68" t="str">
            <v>KJZUMI_KBN</v>
          </cell>
          <cell r="C68" t="str">
            <v>Varchar2</v>
          </cell>
          <cell r="D68">
            <v>1</v>
          </cell>
        </row>
        <row r="69">
          <cell r="A69" t="str">
            <v>計上日</v>
          </cell>
          <cell r="B69" t="str">
            <v>KJ_DT</v>
          </cell>
          <cell r="C69" t="str">
            <v>Char</v>
          </cell>
          <cell r="D69">
            <v>8</v>
          </cell>
          <cell r="E69" t="str">
            <v>YYYYMMDD</v>
          </cell>
        </row>
        <row r="70">
          <cell r="A70" t="str">
            <v>計上入力区分</v>
          </cell>
          <cell r="B70" t="str">
            <v>KJINP_KBN</v>
          </cell>
          <cell r="C70" t="str">
            <v>Char</v>
          </cell>
          <cell r="D70">
            <v>1</v>
          </cell>
          <cell r="E70" t="str">
            <v>'0':相殺合算、'1':計上、'2':計上（現金）、'3':返戻、'4':直入金、'5':口座振替、'6':不足金、'7':過剰入金、'8':振込手数料</v>
          </cell>
        </row>
        <row r="71">
          <cell r="A71" t="str">
            <v>計上入力区分名</v>
          </cell>
          <cell r="B71" t="str">
            <v>KJINP_KBN_NM</v>
          </cell>
          <cell r="C71" t="str">
            <v>Varchar2</v>
          </cell>
          <cell r="D71">
            <v>10</v>
          </cell>
        </row>
        <row r="72">
          <cell r="A72" t="str">
            <v>計上保険料</v>
          </cell>
          <cell r="B72" t="str">
            <v>KJHKN_RYO</v>
          </cell>
          <cell r="C72" t="str">
            <v>Number</v>
          </cell>
          <cell r="D72">
            <v>15</v>
          </cell>
        </row>
        <row r="73">
          <cell r="A73" t="str">
            <v>計上保種コード</v>
          </cell>
          <cell r="B73" t="str">
            <v>KJHSY_CD</v>
          </cell>
          <cell r="C73" t="str">
            <v>Varchar2</v>
          </cell>
          <cell r="D73">
            <v>2</v>
          </cell>
        </row>
        <row r="74">
          <cell r="A74" t="str">
            <v>計上保種名</v>
          </cell>
          <cell r="B74" t="str">
            <v>KJHSY_NM</v>
          </cell>
          <cell r="C74" t="str">
            <v>Varchar2</v>
          </cell>
          <cell r="D74">
            <v>8</v>
          </cell>
        </row>
        <row r="75">
          <cell r="A75" t="str">
            <v>件数</v>
          </cell>
          <cell r="B75" t="str">
            <v>KEN_SU</v>
          </cell>
          <cell r="C75" t="str">
            <v>Number</v>
          </cell>
          <cell r="D75">
            <v>7</v>
          </cell>
        </row>
        <row r="76">
          <cell r="A76" t="str">
            <v>元号</v>
          </cell>
          <cell r="B76" t="str">
            <v>GENGO</v>
          </cell>
          <cell r="C76" t="str">
            <v>Varchar2</v>
          </cell>
          <cell r="D76">
            <v>4</v>
          </cell>
        </row>
        <row r="77">
          <cell r="A77" t="str">
            <v>元号開始日</v>
          </cell>
          <cell r="B77" t="str">
            <v>GENGOS_DT</v>
          </cell>
          <cell r="C77" t="str">
            <v>Char</v>
          </cell>
          <cell r="D77">
            <v>8</v>
          </cell>
          <cell r="E77" t="str">
            <v>YYYYMMDD</v>
          </cell>
        </row>
        <row r="78">
          <cell r="A78" t="str">
            <v>元号区分</v>
          </cell>
          <cell r="B78" t="str">
            <v>GENGO_KBN</v>
          </cell>
          <cell r="C78" t="str">
            <v>Char</v>
          </cell>
          <cell r="D78">
            <v>1</v>
          </cell>
          <cell r="E78" t="str">
            <v>'H':平成、'M':明治、'S':昭和、'T':大正</v>
          </cell>
        </row>
        <row r="79">
          <cell r="A79" t="str">
            <v>元号終了日</v>
          </cell>
          <cell r="B79" t="str">
            <v>GENGOE_DT</v>
          </cell>
          <cell r="C79" t="str">
            <v>Char</v>
          </cell>
          <cell r="D79">
            <v>8</v>
          </cell>
          <cell r="E79" t="str">
            <v>YYYYMMDD</v>
          </cell>
        </row>
        <row r="80">
          <cell r="A80" t="str">
            <v>元証券番号</v>
          </cell>
          <cell r="B80" t="str">
            <v>MOTOSYOKEN_NO</v>
          </cell>
          <cell r="C80" t="str">
            <v>Varchar2</v>
          </cell>
          <cell r="D80">
            <v>15</v>
          </cell>
        </row>
        <row r="81">
          <cell r="A81" t="str">
            <v>現金合計額</v>
          </cell>
          <cell r="B81" t="str">
            <v>GENKNGOKE_KGN</v>
          </cell>
          <cell r="C81" t="str">
            <v>Number</v>
          </cell>
          <cell r="D81">
            <v>15</v>
          </cell>
        </row>
        <row r="82">
          <cell r="A82" t="str">
            <v>現金入金</v>
          </cell>
          <cell r="B82" t="str">
            <v>GENKNNYKN</v>
          </cell>
          <cell r="C82" t="str">
            <v>Varchar2</v>
          </cell>
          <cell r="D82">
            <v>5</v>
          </cell>
        </row>
        <row r="83">
          <cell r="A83" t="str">
            <v>顧客</v>
          </cell>
          <cell r="B83" t="str">
            <v>KOKYA</v>
          </cell>
          <cell r="C83" t="str">
            <v>Varchar2</v>
          </cell>
          <cell r="D83">
            <v>5</v>
          </cell>
        </row>
        <row r="84">
          <cell r="A84" t="str">
            <v>顧客回収ステータス</v>
          </cell>
          <cell r="B84" t="str">
            <v>KOKYAKAISYU_ST</v>
          </cell>
          <cell r="C84" t="str">
            <v>Char</v>
          </cell>
          <cell r="D84">
            <v>1</v>
          </cell>
          <cell r="E84" t="str">
            <v>'0':請求なし、'1':請求中、'3':回収済み</v>
          </cell>
        </row>
        <row r="85">
          <cell r="A85" t="str">
            <v>顧客支払ステータス</v>
          </cell>
          <cell r="B85" t="str">
            <v>KOKYASHIHA_ST</v>
          </cell>
          <cell r="C85" t="str">
            <v>Char</v>
          </cell>
          <cell r="D85">
            <v>1</v>
          </cell>
          <cell r="E85" t="str">
            <v>'0':支払なし、'1':未払い、'2':承認済み、'3':照合済み</v>
          </cell>
        </row>
        <row r="86">
          <cell r="A86" t="str">
            <v>口座区分</v>
          </cell>
          <cell r="B86" t="str">
            <v>KOZA_KBN</v>
          </cell>
          <cell r="C86" t="str">
            <v>Char</v>
          </cell>
          <cell r="D86">
            <v>1</v>
          </cell>
        </row>
        <row r="87">
          <cell r="A87" t="str">
            <v>口座区分名</v>
          </cell>
          <cell r="B87" t="str">
            <v>KOZA_KBN_NM</v>
          </cell>
          <cell r="C87" t="str">
            <v>Varchar2</v>
          </cell>
          <cell r="D87">
            <v>20</v>
          </cell>
        </row>
        <row r="88">
          <cell r="A88" t="str">
            <v>口座番号</v>
          </cell>
          <cell r="B88" t="str">
            <v>KOZA_NO</v>
          </cell>
          <cell r="C88" t="str">
            <v>Number</v>
          </cell>
          <cell r="D88">
            <v>7</v>
          </cell>
        </row>
        <row r="89">
          <cell r="A89" t="str">
            <v>口座名義</v>
          </cell>
          <cell r="B89" t="str">
            <v>KOZAMEIGI</v>
          </cell>
          <cell r="C89" t="str">
            <v>Varchar2</v>
          </cell>
          <cell r="D89">
            <v>25</v>
          </cell>
        </row>
        <row r="90">
          <cell r="A90" t="str">
            <v>口座明細</v>
          </cell>
          <cell r="B90" t="str">
            <v>KOZAMS</v>
          </cell>
          <cell r="C90" t="str">
            <v>Varchar2</v>
          </cell>
          <cell r="D90">
            <v>25</v>
          </cell>
        </row>
        <row r="91">
          <cell r="A91" t="str">
            <v>更新年月日</v>
          </cell>
          <cell r="B91" t="str">
            <v>UPD_DT</v>
          </cell>
          <cell r="C91" t="str">
            <v>Char</v>
          </cell>
          <cell r="D91">
            <v>8</v>
          </cell>
          <cell r="E91" t="str">
            <v>YYYYMMDD</v>
          </cell>
        </row>
        <row r="92">
          <cell r="A92" t="str">
            <v>構造用法等変更</v>
          </cell>
          <cell r="B92" t="str">
            <v>KOZOHENKO</v>
          </cell>
          <cell r="C92" t="str">
            <v>Varchar2</v>
          </cell>
          <cell r="D92">
            <v>10</v>
          </cell>
        </row>
        <row r="93">
          <cell r="A93" t="str">
            <v>合計額</v>
          </cell>
          <cell r="B93" t="str">
            <v>GOKE_KNG</v>
          </cell>
          <cell r="C93" t="str">
            <v>Number</v>
          </cell>
          <cell r="D93">
            <v>15</v>
          </cell>
        </row>
        <row r="94">
          <cell r="A94" t="str">
            <v>最終異動№</v>
          </cell>
          <cell r="B94" t="str">
            <v>SAISYUIDO_NO</v>
          </cell>
          <cell r="C94" t="str">
            <v>Number</v>
          </cell>
          <cell r="D94">
            <v>3</v>
          </cell>
        </row>
        <row r="95">
          <cell r="A95" t="str">
            <v>最終親子№</v>
          </cell>
          <cell r="B95" t="str">
            <v>SAISYUOYAKO_NO</v>
          </cell>
          <cell r="C95" t="str">
            <v>Number</v>
          </cell>
          <cell r="D95">
            <v>1</v>
          </cell>
        </row>
        <row r="96">
          <cell r="A96" t="str">
            <v>最終訂正№</v>
          </cell>
          <cell r="B96" t="str">
            <v>SAISYUTESE_NO</v>
          </cell>
          <cell r="C96" t="str">
            <v>Number</v>
          </cell>
          <cell r="D96">
            <v>4</v>
          </cell>
        </row>
        <row r="97">
          <cell r="A97" t="str">
            <v>最終分割№</v>
          </cell>
          <cell r="B97" t="str">
            <v>SAISYUBT_NO</v>
          </cell>
          <cell r="C97" t="str">
            <v>Number</v>
          </cell>
          <cell r="D97">
            <v>3</v>
          </cell>
        </row>
        <row r="98">
          <cell r="A98" t="str">
            <v>最新フラグ</v>
          </cell>
          <cell r="B98" t="str">
            <v>SAISHIN_FLG</v>
          </cell>
          <cell r="C98" t="str">
            <v>Char</v>
          </cell>
          <cell r="D98">
            <v>1</v>
          </cell>
        </row>
        <row r="99">
          <cell r="A99" t="str">
            <v>作成日</v>
          </cell>
          <cell r="B99" t="str">
            <v>SAKUSEI_DT</v>
          </cell>
          <cell r="C99" t="str">
            <v>Char</v>
          </cell>
          <cell r="D99">
            <v>8</v>
          </cell>
          <cell r="E99" t="str">
            <v>YYYYMMDD</v>
          </cell>
        </row>
        <row r="100">
          <cell r="A100" t="str">
            <v>残金一括払</v>
          </cell>
          <cell r="B100" t="str">
            <v>ZANIKATUHARAI</v>
          </cell>
          <cell r="C100" t="str">
            <v>Varchar2</v>
          </cell>
          <cell r="D100">
            <v>10</v>
          </cell>
        </row>
        <row r="101">
          <cell r="A101" t="str">
            <v>残高</v>
          </cell>
          <cell r="B101" t="str">
            <v>ZAN</v>
          </cell>
          <cell r="C101" t="str">
            <v>Number</v>
          </cell>
          <cell r="D101">
            <v>15</v>
          </cell>
        </row>
        <row r="102">
          <cell r="A102" t="str">
            <v>支出</v>
          </cell>
          <cell r="B102" t="str">
            <v>SHISYUTSU</v>
          </cell>
          <cell r="C102" t="str">
            <v>Number</v>
          </cell>
          <cell r="D102">
            <v>15</v>
          </cell>
        </row>
        <row r="103">
          <cell r="A103" t="str">
            <v>支店コード</v>
          </cell>
          <cell r="B103" t="str">
            <v>SHITEN_CD</v>
          </cell>
          <cell r="C103" t="str">
            <v>Char</v>
          </cell>
          <cell r="D103">
            <v>2</v>
          </cell>
        </row>
        <row r="104">
          <cell r="A104" t="str">
            <v>支店名</v>
          </cell>
          <cell r="B104" t="str">
            <v>SHITEN_NM</v>
          </cell>
          <cell r="C104" t="str">
            <v>Varchar2</v>
          </cell>
          <cell r="D104">
            <v>20</v>
          </cell>
        </row>
        <row r="105">
          <cell r="A105" t="str">
            <v>支店名（カナ）</v>
          </cell>
          <cell r="B105" t="str">
            <v>SHITEN_KANA</v>
          </cell>
          <cell r="C105" t="str">
            <v>Varchar2</v>
          </cell>
          <cell r="D105">
            <v>20</v>
          </cell>
        </row>
        <row r="106">
          <cell r="A106" t="str">
            <v>支払状況区分</v>
          </cell>
          <cell r="B106" t="str">
            <v>SHIHAST_KBN</v>
          </cell>
          <cell r="C106" t="str">
            <v>Char</v>
          </cell>
          <cell r="D106">
            <v>1</v>
          </cell>
          <cell r="E106" t="str">
            <v>'1':未払い､'2':支払承諾済み､'3':支払済み</v>
          </cell>
        </row>
        <row r="107">
          <cell r="A107" t="str">
            <v>支払番号</v>
          </cell>
          <cell r="B107" t="str">
            <v>SHIHA_NO</v>
          </cell>
          <cell r="C107" t="str">
            <v>Varchar2</v>
          </cell>
          <cell r="D107">
            <v>9</v>
          </cell>
        </row>
        <row r="108">
          <cell r="A108" t="str">
            <v>支払予定</v>
          </cell>
          <cell r="B108" t="str">
            <v>SHIHAYOTE</v>
          </cell>
          <cell r="C108" t="str">
            <v>Varchar2</v>
          </cell>
          <cell r="D108">
            <v>20</v>
          </cell>
        </row>
        <row r="109">
          <cell r="A109" t="str">
            <v>資金集中金額</v>
          </cell>
          <cell r="B109" t="str">
            <v>SHIKNSYUTYU_KNG</v>
          </cell>
          <cell r="C109" t="str">
            <v>Number</v>
          </cell>
          <cell r="D109">
            <v>15</v>
          </cell>
        </row>
        <row r="110">
          <cell r="A110" t="str">
            <v>事務費（％）</v>
          </cell>
          <cell r="B110" t="str">
            <v>JIMHI_PER</v>
          </cell>
          <cell r="C110" t="str">
            <v>Number</v>
          </cell>
          <cell r="D110" t="str">
            <v>8,3</v>
          </cell>
        </row>
        <row r="111">
          <cell r="A111" t="str">
            <v>自己物件サイン読替</v>
          </cell>
          <cell r="B111" t="str">
            <v>JIKOBUYMK</v>
          </cell>
          <cell r="C111" t="str">
            <v>Varchar2</v>
          </cell>
          <cell r="D111">
            <v>3</v>
          </cell>
        </row>
        <row r="112">
          <cell r="A112" t="str">
            <v>自己物件サイン読替コード</v>
          </cell>
          <cell r="B112" t="str">
            <v>JIKOBUYMK_CD</v>
          </cell>
          <cell r="C112" t="str">
            <v>Char</v>
          </cell>
          <cell r="D112">
            <v>1</v>
          </cell>
        </row>
        <row r="113">
          <cell r="A113" t="str">
            <v>実施金額</v>
          </cell>
          <cell r="B113" t="str">
            <v>JISSHI_KNG</v>
          </cell>
          <cell r="C113" t="str">
            <v>Number</v>
          </cell>
          <cell r="D113">
            <v>15</v>
          </cell>
        </row>
        <row r="114">
          <cell r="A114" t="str">
            <v>社員コード</v>
          </cell>
          <cell r="B114" t="str">
            <v>SYAIN_CD</v>
          </cell>
          <cell r="C114" t="str">
            <v>Varchar2</v>
          </cell>
          <cell r="D114">
            <v>5</v>
          </cell>
        </row>
        <row r="115">
          <cell r="A115" t="str">
            <v>社員番号</v>
          </cell>
          <cell r="B115" t="str">
            <v>SYAIN_NO</v>
          </cell>
          <cell r="C115" t="str">
            <v>Varchar2</v>
          </cell>
          <cell r="D115">
            <v>5</v>
          </cell>
        </row>
        <row r="116">
          <cell r="A116" t="str">
            <v>社員名（カナ）</v>
          </cell>
          <cell r="B116" t="str">
            <v>SYAIN_KANA</v>
          </cell>
          <cell r="C116" t="str">
            <v>Varchar2</v>
          </cell>
          <cell r="D116">
            <v>20</v>
          </cell>
        </row>
        <row r="117">
          <cell r="A117" t="str">
            <v>社員名（漢字）</v>
          </cell>
          <cell r="B117" t="str">
            <v>SYAIN_NM</v>
          </cell>
          <cell r="C117" t="str">
            <v>Varchar2</v>
          </cell>
          <cell r="D117">
            <v>20</v>
          </cell>
        </row>
        <row r="118">
          <cell r="A118" t="str">
            <v>社内分担</v>
          </cell>
          <cell r="B118" t="str">
            <v>SYANAIBT</v>
          </cell>
          <cell r="C118" t="str">
            <v>Varchar2</v>
          </cell>
          <cell r="D118">
            <v>20</v>
          </cell>
        </row>
        <row r="119">
          <cell r="A119" t="str">
            <v>社内分担区分</v>
          </cell>
          <cell r="B119" t="str">
            <v>SYANAIBT_KBN</v>
          </cell>
          <cell r="C119" t="str">
            <v>Char</v>
          </cell>
          <cell r="D119">
            <v>1</v>
          </cell>
          <cell r="E119" t="str">
            <v>'0':社内分担なし、'1':社内分担あり</v>
          </cell>
        </row>
        <row r="120">
          <cell r="A120" t="str">
            <v>社内分担担当者コード</v>
          </cell>
          <cell r="B120" t="str">
            <v>SYANAIBTTANTO_CD</v>
          </cell>
          <cell r="C120" t="str">
            <v>Char</v>
          </cell>
          <cell r="D120">
            <v>4</v>
          </cell>
        </row>
        <row r="121">
          <cell r="A121" t="str">
            <v>借方科目</v>
          </cell>
          <cell r="B121" t="str">
            <v>KARIKATAKAMOKU</v>
          </cell>
          <cell r="C121" t="str">
            <v>Varchar2</v>
          </cell>
          <cell r="D121">
            <v>10</v>
          </cell>
        </row>
        <row r="122">
          <cell r="A122" t="str">
            <v>取引区分</v>
          </cell>
          <cell r="B122" t="str">
            <v>TRHK_KBN</v>
          </cell>
          <cell r="C122" t="str">
            <v>Char</v>
          </cell>
          <cell r="D122">
            <v>2</v>
          </cell>
          <cell r="E122" t="str">
            <v>'10':現金、'11':振込、'12':他店分入金､'13':交換､'14':振替､'18';その他､'19':訂正</v>
          </cell>
        </row>
        <row r="123">
          <cell r="A123" t="str">
            <v>取引区分名</v>
          </cell>
          <cell r="B123" t="str">
            <v>TRHK_KBN_NM</v>
          </cell>
          <cell r="C123" t="str">
            <v>Varchar2</v>
          </cell>
          <cell r="D123">
            <v>20</v>
          </cell>
        </row>
        <row r="124">
          <cell r="A124" t="str">
            <v>取引先コード</v>
          </cell>
          <cell r="B124" t="str">
            <v>TRHKSAKI_CD</v>
          </cell>
          <cell r="C124" t="str">
            <v>Char</v>
          </cell>
          <cell r="D124">
            <v>6</v>
          </cell>
        </row>
        <row r="125">
          <cell r="A125" t="str">
            <v>手数料</v>
          </cell>
          <cell r="B125" t="str">
            <v>TESU_RYO</v>
          </cell>
          <cell r="C125" t="str">
            <v>Number</v>
          </cell>
          <cell r="D125">
            <v>9</v>
          </cell>
        </row>
        <row r="126">
          <cell r="A126" t="str">
            <v>種目分類</v>
          </cell>
          <cell r="B126" t="str">
            <v>SYUMKBR</v>
          </cell>
          <cell r="C126" t="str">
            <v>Varchar2</v>
          </cell>
          <cell r="D126">
            <v>10</v>
          </cell>
        </row>
        <row r="127">
          <cell r="A127" t="str">
            <v>種目分類区分</v>
          </cell>
          <cell r="B127" t="str">
            <v>SYUMKBR_KBN</v>
          </cell>
          <cell r="C127" t="str">
            <v>Char</v>
          </cell>
          <cell r="D127">
            <v>1</v>
          </cell>
        </row>
        <row r="128">
          <cell r="A128" t="str">
            <v>種目別残高</v>
          </cell>
          <cell r="B128" t="str">
            <v>SYUMKBETSU_ZAN</v>
          </cell>
          <cell r="C128" t="str">
            <v>Number</v>
          </cell>
          <cell r="D128">
            <v>15</v>
          </cell>
        </row>
        <row r="129">
          <cell r="A129" t="str">
            <v>収支計上合計金額</v>
          </cell>
          <cell r="B129" t="str">
            <v>SYUSHIKJGOKE_KNG</v>
          </cell>
          <cell r="C129" t="str">
            <v>Number</v>
          </cell>
          <cell r="D129">
            <v>15</v>
          </cell>
        </row>
        <row r="130">
          <cell r="A130" t="str">
            <v>収支明細出力フラグ</v>
          </cell>
          <cell r="B130" t="str">
            <v>SYUSHIMSOUT_FLG</v>
          </cell>
          <cell r="C130" t="str">
            <v>Char</v>
          </cell>
          <cell r="D130">
            <v>1</v>
          </cell>
        </row>
        <row r="131">
          <cell r="A131" t="str">
            <v>収支明細処理日付</v>
          </cell>
          <cell r="B131" t="str">
            <v>SYUSHIMSSYR_DT</v>
          </cell>
          <cell r="C131" t="str">
            <v>Char</v>
          </cell>
          <cell r="D131">
            <v>8</v>
          </cell>
          <cell r="E131" t="str">
            <v>YYYYMMDD</v>
          </cell>
        </row>
        <row r="132">
          <cell r="A132" t="str">
            <v>収入</v>
          </cell>
          <cell r="B132" t="str">
            <v>SYUNYU</v>
          </cell>
          <cell r="C132" t="str">
            <v>Number</v>
          </cell>
          <cell r="D132">
            <v>15</v>
          </cell>
        </row>
        <row r="133">
          <cell r="A133" t="str">
            <v>終期元号区分</v>
          </cell>
          <cell r="B133" t="str">
            <v>SYUKIGENGO_KBN</v>
          </cell>
          <cell r="C133" t="str">
            <v>Char</v>
          </cell>
          <cell r="D133">
            <v>1</v>
          </cell>
          <cell r="E133" t="str">
            <v>'H':平成,'M':明治,'S':昭和,'T':大正</v>
          </cell>
        </row>
        <row r="134">
          <cell r="A134" t="str">
            <v>集金事務費</v>
          </cell>
          <cell r="B134" t="str">
            <v>SYUKNJIM_HI</v>
          </cell>
          <cell r="C134" t="str">
            <v>Number</v>
          </cell>
          <cell r="D134">
            <v>9</v>
          </cell>
        </row>
        <row r="135">
          <cell r="A135" t="str">
            <v>従業員番号</v>
          </cell>
          <cell r="B135" t="str">
            <v>EMP_NO</v>
          </cell>
          <cell r="C135" t="str">
            <v>Varchar2</v>
          </cell>
          <cell r="D135">
            <v>12</v>
          </cell>
        </row>
        <row r="136">
          <cell r="A136" t="str">
            <v>出金額</v>
          </cell>
          <cell r="B136" t="str">
            <v>SYKN_KNG</v>
          </cell>
          <cell r="C136" t="str">
            <v>Number</v>
          </cell>
          <cell r="D136">
            <v>15</v>
          </cell>
        </row>
        <row r="137">
          <cell r="A137" t="str">
            <v>出力件数</v>
          </cell>
          <cell r="B137" t="str">
            <v>OUT_SU</v>
          </cell>
          <cell r="C137" t="str">
            <v>Number</v>
          </cell>
          <cell r="D137">
            <v>7</v>
          </cell>
        </row>
        <row r="138">
          <cell r="A138" t="str">
            <v>処理機能</v>
          </cell>
          <cell r="B138" t="str">
            <v>SYRKINO</v>
          </cell>
          <cell r="C138" t="str">
            <v>Varchar2</v>
          </cell>
          <cell r="D138">
            <v>5</v>
          </cell>
        </row>
        <row r="139">
          <cell r="A139" t="str">
            <v>処理区分</v>
          </cell>
          <cell r="B139" t="str">
            <v>SYR_KBN</v>
          </cell>
          <cell r="C139" t="str">
            <v>Varchar2</v>
          </cell>
          <cell r="D139">
            <v>1</v>
          </cell>
        </row>
        <row r="140">
          <cell r="A140" t="str">
            <v>処理時間</v>
          </cell>
          <cell r="B140" t="str">
            <v>SYR_TM</v>
          </cell>
          <cell r="C140" t="str">
            <v>Char</v>
          </cell>
          <cell r="D140">
            <v>6</v>
          </cell>
          <cell r="E140" t="str">
            <v>HHMMSS</v>
          </cell>
        </row>
        <row r="141">
          <cell r="A141" t="str">
            <v>処理対象</v>
          </cell>
          <cell r="B141" t="str">
            <v>SYRTAISYO</v>
          </cell>
          <cell r="C141" t="str">
            <v>Varchar2</v>
          </cell>
          <cell r="D141">
            <v>20</v>
          </cell>
        </row>
        <row r="142">
          <cell r="A142" t="str">
            <v>処理対象区分</v>
          </cell>
          <cell r="B142" t="str">
            <v>SYRTAISYO_KBN</v>
          </cell>
          <cell r="C142" t="str">
            <v>Char</v>
          </cell>
          <cell r="D142">
            <v>1</v>
          </cell>
        </row>
        <row r="143">
          <cell r="A143" t="str">
            <v>処理対象年月</v>
          </cell>
          <cell r="B143" t="str">
            <v>SYRTAISYO_YM</v>
          </cell>
          <cell r="C143" t="str">
            <v>Char</v>
          </cell>
          <cell r="D143">
            <v>6</v>
          </cell>
          <cell r="E143" t="str">
            <v>YYYYMM</v>
          </cell>
        </row>
        <row r="144">
          <cell r="A144" t="str">
            <v>処理日付</v>
          </cell>
          <cell r="B144" t="str">
            <v>SYR_DT</v>
          </cell>
          <cell r="C144" t="str">
            <v>Char</v>
          </cell>
          <cell r="D144">
            <v>8</v>
          </cell>
          <cell r="E144" t="str">
            <v>YYYYMMDD</v>
          </cell>
        </row>
        <row r="145">
          <cell r="A145" t="str">
            <v>小切手合計額</v>
          </cell>
          <cell r="B145" t="str">
            <v>KOGITTEGOKE_KNG</v>
          </cell>
          <cell r="C145" t="str">
            <v>Number</v>
          </cell>
          <cell r="D145">
            <v>15</v>
          </cell>
        </row>
        <row r="146">
          <cell r="A146" t="str">
            <v>消し込み日</v>
          </cell>
          <cell r="B146" t="str">
            <v>KESHIKOMI_DT</v>
          </cell>
          <cell r="C146" t="str">
            <v>Char</v>
          </cell>
          <cell r="D146">
            <v>8</v>
          </cell>
          <cell r="E146" t="str">
            <v>YYYYMMDD</v>
          </cell>
        </row>
        <row r="147">
          <cell r="A147" t="str">
            <v>消費税</v>
          </cell>
          <cell r="B147" t="str">
            <v>SYOHI</v>
          </cell>
          <cell r="C147" t="str">
            <v>Number</v>
          </cell>
          <cell r="D147">
            <v>12</v>
          </cell>
        </row>
        <row r="148">
          <cell r="A148" t="str">
            <v>消費税額</v>
          </cell>
          <cell r="B148" t="str">
            <v>SYOHI_KNG</v>
          </cell>
          <cell r="C148" t="str">
            <v>Number</v>
          </cell>
          <cell r="D148">
            <v>9</v>
          </cell>
        </row>
        <row r="149">
          <cell r="A149" t="str">
            <v>消費税率</v>
          </cell>
          <cell r="B149" t="str">
            <v>SYOHI_PER</v>
          </cell>
          <cell r="C149" t="str">
            <v>Number</v>
          </cell>
          <cell r="D149" t="str">
            <v>5,2</v>
          </cell>
        </row>
        <row r="150">
          <cell r="A150" t="str">
            <v>照会番号</v>
          </cell>
          <cell r="B150" t="str">
            <v>SYOKAI_NO</v>
          </cell>
          <cell r="C150" t="str">
            <v>Varchar2</v>
          </cell>
          <cell r="D150">
            <v>8</v>
          </cell>
        </row>
        <row r="151">
          <cell r="A151" t="str">
            <v>証券番号</v>
          </cell>
          <cell r="B151" t="str">
            <v>SYOKEN_NO</v>
          </cell>
          <cell r="C151" t="str">
            <v>Varchar2</v>
          </cell>
          <cell r="D151">
            <v>15</v>
          </cell>
        </row>
        <row r="152">
          <cell r="A152" t="str">
            <v>証券番号識別区分</v>
          </cell>
          <cell r="B152" t="str">
            <v>SYOKENNOSHIKI_KBN</v>
          </cell>
          <cell r="C152" t="str">
            <v>Char</v>
          </cell>
          <cell r="D152">
            <v>1</v>
          </cell>
        </row>
        <row r="153">
          <cell r="A153" t="str">
            <v>証券番号利用状況区分</v>
          </cell>
          <cell r="B153" t="str">
            <v>SYOKENNORIYO_KBN</v>
          </cell>
          <cell r="C153" t="str">
            <v>Char</v>
          </cell>
          <cell r="D153">
            <v>1</v>
          </cell>
        </row>
        <row r="154">
          <cell r="A154" t="str">
            <v>振込金額</v>
          </cell>
          <cell r="B154" t="str">
            <v>HRKO_KNG</v>
          </cell>
          <cell r="C154" t="str">
            <v>Number</v>
          </cell>
          <cell r="D154">
            <v>15</v>
          </cell>
        </row>
        <row r="155">
          <cell r="A155" t="str">
            <v>振込手数料</v>
          </cell>
          <cell r="B155" t="str">
            <v>HRKOTESU_RYO</v>
          </cell>
          <cell r="C155" t="str">
            <v>Number</v>
          </cell>
          <cell r="D155">
            <v>15</v>
          </cell>
        </row>
        <row r="156">
          <cell r="A156" t="str">
            <v>振込人名（カナ）</v>
          </cell>
          <cell r="B156" t="str">
            <v>HRKOSYA_KANA</v>
          </cell>
          <cell r="C156" t="str">
            <v>Varchar2</v>
          </cell>
          <cell r="D156">
            <v>25</v>
          </cell>
        </row>
        <row r="157">
          <cell r="A157" t="str">
            <v>振替手数料</v>
          </cell>
          <cell r="B157" t="str">
            <v>HRKATESU_RYO</v>
          </cell>
          <cell r="C157" t="str">
            <v>Number</v>
          </cell>
          <cell r="D157">
            <v>15</v>
          </cell>
        </row>
        <row r="158">
          <cell r="A158" t="str">
            <v>新商品コード</v>
          </cell>
          <cell r="B158" t="str">
            <v>SHINSYOHIN_CD</v>
          </cell>
          <cell r="C158" t="str">
            <v>Char</v>
          </cell>
          <cell r="D158">
            <v>2</v>
          </cell>
        </row>
        <row r="159">
          <cell r="A159" t="str">
            <v>新商品名</v>
          </cell>
          <cell r="B159" t="str">
            <v>SHINSYOHIN_NM</v>
          </cell>
          <cell r="C159" t="str">
            <v>Varchar2</v>
          </cell>
          <cell r="D159">
            <v>16</v>
          </cell>
        </row>
        <row r="160">
          <cell r="A160" t="str">
            <v>申込日</v>
          </cell>
          <cell r="B160" t="str">
            <v>MOSHIKOMI_DT</v>
          </cell>
          <cell r="C160" t="str">
            <v>Char</v>
          </cell>
          <cell r="D160">
            <v>8</v>
          </cell>
          <cell r="E160" t="str">
            <v>YYYYMMDD</v>
          </cell>
        </row>
        <row r="161">
          <cell r="A161" t="str">
            <v>親子№</v>
          </cell>
          <cell r="B161" t="str">
            <v>OYAKO_NO</v>
          </cell>
          <cell r="C161" t="str">
            <v>Number</v>
          </cell>
          <cell r="D161">
            <v>1</v>
          </cell>
        </row>
        <row r="162">
          <cell r="A162" t="str">
            <v>水災</v>
          </cell>
          <cell r="B162" t="str">
            <v>SUISAI</v>
          </cell>
          <cell r="C162" t="str">
            <v>Varchar2</v>
          </cell>
          <cell r="D162">
            <v>1</v>
          </cell>
        </row>
        <row r="163">
          <cell r="A163" t="str">
            <v>正味保険料</v>
          </cell>
          <cell r="B163" t="str">
            <v>SYOMIHKN_RYO</v>
          </cell>
          <cell r="C163" t="str">
            <v>Number</v>
          </cell>
          <cell r="D163">
            <v>9</v>
          </cell>
        </row>
        <row r="164">
          <cell r="A164" t="str">
            <v>生年月日</v>
          </cell>
          <cell r="B164" t="str">
            <v>BIRTH_DT</v>
          </cell>
          <cell r="C164" t="str">
            <v>Char</v>
          </cell>
          <cell r="D164">
            <v>8</v>
          </cell>
          <cell r="E164" t="str">
            <v>YYYYMMDD</v>
          </cell>
        </row>
        <row r="165">
          <cell r="A165" t="str">
            <v>精算額</v>
          </cell>
          <cell r="B165" t="str">
            <v>SSN_KNG</v>
          </cell>
          <cell r="C165" t="str">
            <v>Number</v>
          </cell>
          <cell r="D165">
            <v>15</v>
          </cell>
        </row>
        <row r="166">
          <cell r="A166" t="str">
            <v>精算区分</v>
          </cell>
          <cell r="B166" t="str">
            <v>SSN_KBN</v>
          </cell>
          <cell r="C166" t="str">
            <v>Char</v>
          </cell>
          <cell r="D166">
            <v>1</v>
          </cell>
          <cell r="E166" t="str">
            <v>'1':個別、'2':一括（他代理店分除外）、'3':一括（他代理店分込）</v>
          </cell>
        </row>
        <row r="167">
          <cell r="A167" t="str">
            <v>精算区分名</v>
          </cell>
          <cell r="B167" t="str">
            <v>SSN_KBN_NM</v>
          </cell>
          <cell r="C167" t="str">
            <v>Varchar2</v>
          </cell>
          <cell r="D167">
            <v>10</v>
          </cell>
        </row>
        <row r="168">
          <cell r="A168" t="str">
            <v>精算日</v>
          </cell>
          <cell r="B168" t="str">
            <v>SSN_DT</v>
          </cell>
          <cell r="C168" t="str">
            <v>Char</v>
          </cell>
          <cell r="D168">
            <v>8</v>
          </cell>
          <cell r="E168" t="str">
            <v>YYYYMMDD</v>
          </cell>
        </row>
        <row r="169">
          <cell r="A169" t="str">
            <v>精算年月</v>
          </cell>
          <cell r="B169" t="str">
            <v>SSN_YM</v>
          </cell>
          <cell r="C169" t="str">
            <v>Char</v>
          </cell>
          <cell r="D169">
            <v>6</v>
          </cell>
          <cell r="E169" t="str">
            <v>YYYYMM</v>
          </cell>
        </row>
        <row r="170">
          <cell r="A170" t="str">
            <v>精算表出力フラグ</v>
          </cell>
          <cell r="B170" t="str">
            <v>SSNHYOOUT_FLG</v>
          </cell>
          <cell r="C170" t="str">
            <v>Char</v>
          </cell>
          <cell r="D170">
            <v>1</v>
          </cell>
          <cell r="E170" t="str">
            <v>'0':未処理、'1':仮処理、'2':本処理、'3':出力不要</v>
          </cell>
        </row>
        <row r="171">
          <cell r="A171" t="str">
            <v>精算表処理区分</v>
          </cell>
          <cell r="B171" t="str">
            <v>SSNHYOSYR_KBN</v>
          </cell>
          <cell r="C171" t="str">
            <v>Char</v>
          </cell>
          <cell r="D171">
            <v>1</v>
          </cell>
        </row>
        <row r="172">
          <cell r="A172" t="str">
            <v>精算方法</v>
          </cell>
          <cell r="B172" t="str">
            <v>SSNHOHO</v>
          </cell>
          <cell r="C172" t="str">
            <v>Varchar2</v>
          </cell>
          <cell r="D172">
            <v>10</v>
          </cell>
        </row>
        <row r="173">
          <cell r="A173" t="str">
            <v>精算方法区分</v>
          </cell>
          <cell r="B173" t="str">
            <v>SSNHOHO_KBN</v>
          </cell>
          <cell r="C173" t="str">
            <v>Char</v>
          </cell>
          <cell r="D173">
            <v>1</v>
          </cell>
          <cell r="E173" t="str">
            <v>'1':通常精算、'2':直入金、'3':口座振替分精算、'4':中途精算</v>
          </cell>
        </row>
        <row r="174">
          <cell r="A174" t="str">
            <v>精算保険会社コード</v>
          </cell>
          <cell r="B174" t="str">
            <v>SSNHKNK_CD</v>
          </cell>
          <cell r="C174" t="str">
            <v>Char</v>
          </cell>
          <cell r="D174">
            <v>2</v>
          </cell>
        </row>
        <row r="175">
          <cell r="A175" t="str">
            <v>請求書様式</v>
          </cell>
          <cell r="B175" t="str">
            <v>SEIKYUYOSHIKI</v>
          </cell>
          <cell r="C175" t="str">
            <v>Varchar2</v>
          </cell>
          <cell r="D175">
            <v>10</v>
          </cell>
        </row>
        <row r="176">
          <cell r="A176" t="str">
            <v>請求日</v>
          </cell>
          <cell r="B176" t="str">
            <v>SEIKYU_DT</v>
          </cell>
          <cell r="C176" t="str">
            <v>Char</v>
          </cell>
          <cell r="D176">
            <v>8</v>
          </cell>
          <cell r="E176" t="str">
            <v>YYYYMMDD</v>
          </cell>
        </row>
        <row r="177">
          <cell r="A177" t="str">
            <v>請求予定</v>
          </cell>
          <cell r="B177" t="str">
            <v>SEIKYUYOTE</v>
          </cell>
          <cell r="C177" t="str">
            <v>Varchar2</v>
          </cell>
          <cell r="D177">
            <v>20</v>
          </cell>
        </row>
        <row r="178">
          <cell r="A178" t="str">
            <v>税率</v>
          </cell>
          <cell r="B178" t="str">
            <v>ZEI_PER</v>
          </cell>
          <cell r="C178" t="str">
            <v>Number</v>
          </cell>
          <cell r="D178" t="str">
            <v>7,2</v>
          </cell>
        </row>
        <row r="179">
          <cell r="A179" t="str">
            <v>税率区分</v>
          </cell>
          <cell r="B179" t="str">
            <v>ZEIPER_KBN</v>
          </cell>
          <cell r="C179" t="str">
            <v>Char</v>
          </cell>
          <cell r="D179">
            <v>1</v>
          </cell>
        </row>
        <row r="180">
          <cell r="A180" t="str">
            <v>税率区分名</v>
          </cell>
          <cell r="B180" t="str">
            <v>ZEIPER_KBN_NM</v>
          </cell>
          <cell r="C180" t="str">
            <v>Varchar2</v>
          </cell>
          <cell r="D180">
            <v>20</v>
          </cell>
        </row>
        <row r="181">
          <cell r="A181" t="str">
            <v>石油物件サイン</v>
          </cell>
          <cell r="B181" t="str">
            <v>SEKIYUBUSIGN</v>
          </cell>
          <cell r="C181" t="str">
            <v>Varchar2</v>
          </cell>
          <cell r="D181">
            <v>4</v>
          </cell>
        </row>
        <row r="182">
          <cell r="A182" t="str">
            <v>石油物件サインコード</v>
          </cell>
          <cell r="B182" t="str">
            <v>SEKIYUBUSIGN_CD</v>
          </cell>
          <cell r="C182" t="str">
            <v>Char</v>
          </cell>
          <cell r="D182">
            <v>3</v>
          </cell>
        </row>
        <row r="183">
          <cell r="A183" t="str">
            <v>赤黒訂正</v>
          </cell>
          <cell r="B183" t="str">
            <v>AKAKUROTESE</v>
          </cell>
          <cell r="C183" t="str">
            <v>Varchar2</v>
          </cell>
          <cell r="D183">
            <v>2</v>
          </cell>
        </row>
        <row r="184">
          <cell r="A184" t="str">
            <v>赤黒訂正区分</v>
          </cell>
          <cell r="B184" t="str">
            <v>AKAKUROTESE_KBN</v>
          </cell>
          <cell r="C184" t="str">
            <v>Char</v>
          </cell>
          <cell r="D184">
            <v>1</v>
          </cell>
          <cell r="E184" t="str">
            <v>'0':元、'1':赤、'2':黒</v>
          </cell>
        </row>
        <row r="185">
          <cell r="A185" t="str">
            <v>設定金額</v>
          </cell>
          <cell r="B185" t="str">
            <v>SETTEI_KNG</v>
          </cell>
          <cell r="C185" t="str">
            <v>Number</v>
          </cell>
          <cell r="D185">
            <v>15</v>
          </cell>
        </row>
        <row r="186">
          <cell r="A186" t="str">
            <v>選択番号</v>
          </cell>
          <cell r="B186" t="str">
            <v>SEN_NO</v>
          </cell>
          <cell r="C186" t="str">
            <v>Varchar2</v>
          </cell>
          <cell r="D186">
            <v>5</v>
          </cell>
        </row>
        <row r="187">
          <cell r="A187" t="str">
            <v>前月末日付</v>
          </cell>
          <cell r="B187" t="str">
            <v>ZENGETSUMATSU_DT</v>
          </cell>
          <cell r="C187" t="str">
            <v>Char</v>
          </cell>
          <cell r="D187">
            <v>10</v>
          </cell>
          <cell r="E187" t="str">
            <v>YYYYMMDDJJ（次月あり）</v>
          </cell>
        </row>
        <row r="188">
          <cell r="A188" t="str">
            <v>前日残高</v>
          </cell>
          <cell r="B188" t="str">
            <v>ZEMJITSU_ZAN</v>
          </cell>
          <cell r="C188" t="str">
            <v>Number</v>
          </cell>
          <cell r="D188">
            <v>10</v>
          </cell>
        </row>
        <row r="189">
          <cell r="A189" t="str">
            <v>前日日付</v>
          </cell>
          <cell r="B189" t="str">
            <v>ZENJITSU_DT</v>
          </cell>
          <cell r="C189" t="str">
            <v>Char</v>
          </cell>
          <cell r="D189">
            <v>8</v>
          </cell>
          <cell r="E189" t="str">
            <v>YYYYMMDD</v>
          </cell>
        </row>
        <row r="190">
          <cell r="A190" t="str">
            <v>相殺区分名称</v>
          </cell>
          <cell r="B190" t="str">
            <v>SOSAI_KBN_NM</v>
          </cell>
          <cell r="C190" t="str">
            <v>Varchar2</v>
          </cell>
          <cell r="D190">
            <v>8</v>
          </cell>
        </row>
        <row r="191">
          <cell r="A191" t="str">
            <v>相殺予定</v>
          </cell>
          <cell r="B191" t="str">
            <v>SOSAIYOTE</v>
          </cell>
          <cell r="C191" t="str">
            <v>Varchar2</v>
          </cell>
          <cell r="D191">
            <v>20</v>
          </cell>
        </row>
        <row r="192">
          <cell r="A192" t="str">
            <v>相手先区分</v>
          </cell>
          <cell r="B192" t="str">
            <v>AITE_KBN</v>
          </cell>
          <cell r="C192" t="str">
            <v>Char</v>
          </cell>
          <cell r="D192">
            <v>1</v>
          </cell>
          <cell r="E192" t="str">
            <v>'1':顧客、'2':代理店</v>
          </cell>
        </row>
        <row r="193">
          <cell r="A193" t="str">
            <v>相手先区分名</v>
          </cell>
          <cell r="B193" t="str">
            <v>AITE_KBN_NM</v>
          </cell>
          <cell r="C193" t="str">
            <v>Varchar2</v>
          </cell>
          <cell r="D193">
            <v>20</v>
          </cell>
        </row>
        <row r="194">
          <cell r="A194" t="str">
            <v>相手先代理店コード</v>
          </cell>
          <cell r="B194" t="str">
            <v>AITEDAITEN_CD</v>
          </cell>
          <cell r="C194" t="str">
            <v>Char</v>
          </cell>
          <cell r="D194">
            <v>4</v>
          </cell>
        </row>
        <row r="195">
          <cell r="A195" t="str">
            <v>相手先名（カナ）</v>
          </cell>
          <cell r="B195" t="str">
            <v>AITE_KANA</v>
          </cell>
          <cell r="C195" t="str">
            <v>Varchar2</v>
          </cell>
          <cell r="D195">
            <v>25</v>
          </cell>
        </row>
        <row r="196">
          <cell r="A196" t="str">
            <v>総括入出金区分</v>
          </cell>
          <cell r="B196" t="str">
            <v>SONYSYKN_KBN</v>
          </cell>
          <cell r="C196" t="str">
            <v>Char</v>
          </cell>
          <cell r="D196">
            <v>1</v>
          </cell>
          <cell r="E196" t="str">
            <v>'1':資金集中、'2':精算、'3':利息</v>
          </cell>
        </row>
        <row r="197">
          <cell r="A197" t="str">
            <v>総括入出金区分名</v>
          </cell>
          <cell r="B197" t="str">
            <v>SONYSYKN_KBN_NM</v>
          </cell>
          <cell r="C197" t="str">
            <v>Varchar2</v>
          </cell>
          <cell r="D197">
            <v>20</v>
          </cell>
        </row>
        <row r="198">
          <cell r="A198" t="str">
            <v>総付保台数区分</v>
          </cell>
          <cell r="B198" t="str">
            <v>SOHUHODAISU_KBN</v>
          </cell>
          <cell r="C198" t="str">
            <v>Char</v>
          </cell>
          <cell r="D198">
            <v>1</v>
          </cell>
        </row>
        <row r="199">
          <cell r="A199" t="str">
            <v>送金額</v>
          </cell>
          <cell r="B199" t="str">
            <v>SO_KNG</v>
          </cell>
          <cell r="C199" t="str">
            <v>Number</v>
          </cell>
          <cell r="D199">
            <v>15</v>
          </cell>
        </row>
        <row r="200">
          <cell r="A200" t="str">
            <v>送信年月日</v>
          </cell>
          <cell r="B200" t="str">
            <v>SOSHIN_DT</v>
          </cell>
          <cell r="C200" t="str">
            <v>Char</v>
          </cell>
          <cell r="D200">
            <v>8</v>
          </cell>
          <cell r="E200" t="str">
            <v>YYYYMMDD</v>
          </cell>
        </row>
        <row r="201">
          <cell r="A201" t="str">
            <v>損保口座コード</v>
          </cell>
          <cell r="B201" t="str">
            <v>SONPOKOZA_CD</v>
          </cell>
          <cell r="C201" t="str">
            <v>Char</v>
          </cell>
          <cell r="D201">
            <v>2</v>
          </cell>
        </row>
        <row r="202">
          <cell r="A202" t="str">
            <v>貸借区分</v>
          </cell>
          <cell r="B202" t="str">
            <v>TAISYAKU_KBN</v>
          </cell>
          <cell r="C202" t="str">
            <v>Char</v>
          </cell>
          <cell r="D202">
            <v>1</v>
          </cell>
        </row>
        <row r="203">
          <cell r="A203" t="str">
            <v>貸借区分名</v>
          </cell>
          <cell r="B203" t="str">
            <v>TAISYAKU_KBN_NM</v>
          </cell>
          <cell r="C203" t="str">
            <v>Varchar2</v>
          </cell>
          <cell r="D203">
            <v>10</v>
          </cell>
        </row>
        <row r="204">
          <cell r="A204" t="str">
            <v>貸方科目</v>
          </cell>
          <cell r="B204" t="str">
            <v>KASHIKATAKAMOKU</v>
          </cell>
          <cell r="C204" t="str">
            <v>Varchar2</v>
          </cell>
          <cell r="D204">
            <v>10</v>
          </cell>
        </row>
        <row r="205">
          <cell r="A205" t="str">
            <v>代手区分</v>
          </cell>
          <cell r="B205" t="str">
            <v>DAITE_KBN</v>
          </cell>
          <cell r="C205" t="str">
            <v>Char</v>
          </cell>
          <cell r="D205">
            <v>1</v>
          </cell>
        </row>
        <row r="206">
          <cell r="A206" t="str">
            <v>代理店</v>
          </cell>
          <cell r="B206" t="str">
            <v>DAITEN</v>
          </cell>
          <cell r="C206" t="str">
            <v>Varchar2</v>
          </cell>
          <cell r="D206">
            <v>5</v>
          </cell>
        </row>
        <row r="207">
          <cell r="A207" t="str">
            <v>代理店コード</v>
          </cell>
          <cell r="B207" t="str">
            <v>DAITEN_CD</v>
          </cell>
          <cell r="C207" t="str">
            <v>Char</v>
          </cell>
          <cell r="D207">
            <v>4</v>
          </cell>
        </row>
        <row r="208">
          <cell r="A208" t="str">
            <v>代理店フリーコード</v>
          </cell>
          <cell r="B208" t="str">
            <v>DAITENFREE_CD</v>
          </cell>
          <cell r="C208" t="str">
            <v>Varchar2</v>
          </cell>
          <cell r="D208">
            <v>10</v>
          </cell>
        </row>
        <row r="209">
          <cell r="A209" t="str">
            <v>代理店回収ステータス</v>
          </cell>
          <cell r="B209" t="str">
            <v>DAITENKAISYU_ST</v>
          </cell>
          <cell r="C209" t="str">
            <v>Char</v>
          </cell>
          <cell r="D209">
            <v>1</v>
          </cell>
          <cell r="E209" t="str">
            <v>'0':請求なし、'1':請求中、'3':回収済み</v>
          </cell>
        </row>
        <row r="210">
          <cell r="A210" t="str">
            <v>代理店支払ステータス</v>
          </cell>
          <cell r="B210" t="str">
            <v>DAITENSHIHA_ST</v>
          </cell>
          <cell r="C210" t="str">
            <v>Char</v>
          </cell>
          <cell r="D210">
            <v>1</v>
          </cell>
          <cell r="E210" t="str">
            <v>'0':支払なし、'1':末払い、'2':承認済み、'3':照合済み</v>
          </cell>
        </row>
        <row r="211">
          <cell r="A211" t="str">
            <v>代理店手数料（％）</v>
          </cell>
          <cell r="B211" t="str">
            <v>DAITENTESU_PER</v>
          </cell>
          <cell r="C211" t="str">
            <v>Number</v>
          </cell>
          <cell r="D211" t="str">
            <v>7,2</v>
          </cell>
        </row>
        <row r="212">
          <cell r="A212" t="str">
            <v>代理店手数料金額</v>
          </cell>
          <cell r="B212" t="str">
            <v>DAITENTESU_KNG</v>
          </cell>
          <cell r="C212" t="str">
            <v>Number</v>
          </cell>
          <cell r="D212">
            <v>15</v>
          </cell>
        </row>
        <row r="213">
          <cell r="A213" t="str">
            <v>代理店入出金番号</v>
          </cell>
          <cell r="B213" t="str">
            <v>DAITENNYSYKN_NO</v>
          </cell>
          <cell r="C213" t="str">
            <v>Number</v>
          </cell>
          <cell r="D213">
            <v>5</v>
          </cell>
        </row>
        <row r="214">
          <cell r="A214" t="str">
            <v>代理店分担</v>
          </cell>
          <cell r="B214" t="str">
            <v>DAITENBT</v>
          </cell>
          <cell r="C214" t="str">
            <v>Varchar2</v>
          </cell>
          <cell r="D214">
            <v>20</v>
          </cell>
        </row>
        <row r="215">
          <cell r="A215" t="str">
            <v>代理店分担区分</v>
          </cell>
          <cell r="B215" t="str">
            <v>DAITENBT_KBN</v>
          </cell>
          <cell r="C215" t="str">
            <v>Char</v>
          </cell>
          <cell r="D215">
            <v>1</v>
          </cell>
          <cell r="E215" t="str">
            <v>'0':なし、'1':あり（当社幹事）、'2':あり（当社非幹事）</v>
          </cell>
        </row>
        <row r="216">
          <cell r="A216" t="str">
            <v>代理店名</v>
          </cell>
          <cell r="B216" t="str">
            <v>DAITEN_NM</v>
          </cell>
          <cell r="C216" t="str">
            <v>Varchar2</v>
          </cell>
          <cell r="D216">
            <v>10</v>
          </cell>
        </row>
        <row r="217">
          <cell r="A217" t="str">
            <v>代理店名（カナ）</v>
          </cell>
          <cell r="B217" t="str">
            <v>DAITEN_KANA</v>
          </cell>
          <cell r="C217" t="str">
            <v>Varchar2</v>
          </cell>
          <cell r="D217">
            <v>25</v>
          </cell>
        </row>
        <row r="218">
          <cell r="A218" t="str">
            <v>担当者</v>
          </cell>
          <cell r="B218" t="str">
            <v>TANTOSYA</v>
          </cell>
          <cell r="C218" t="str">
            <v>Varchar2</v>
          </cell>
          <cell r="D218">
            <v>20</v>
          </cell>
        </row>
        <row r="219">
          <cell r="A219" t="str">
            <v>担当者コード</v>
          </cell>
          <cell r="B219" t="str">
            <v>TANTOSYA_CD</v>
          </cell>
          <cell r="C219" t="str">
            <v>Char</v>
          </cell>
          <cell r="D219">
            <v>4</v>
          </cell>
        </row>
        <row r="220">
          <cell r="A220" t="str">
            <v>担当者名（カナ）</v>
          </cell>
          <cell r="B220" t="str">
            <v>TANTOSYA_KANA</v>
          </cell>
          <cell r="C220" t="str">
            <v>Varchar2</v>
          </cell>
          <cell r="D220">
            <v>30</v>
          </cell>
        </row>
        <row r="221">
          <cell r="A221" t="str">
            <v>担当者名（漢字）</v>
          </cell>
          <cell r="B221" t="str">
            <v>TANTOSYA_NM</v>
          </cell>
          <cell r="C221" t="str">
            <v>Varchar2</v>
          </cell>
          <cell r="D221">
            <v>30</v>
          </cell>
        </row>
        <row r="222">
          <cell r="A222" t="str">
            <v>担保種目追加変更</v>
          </cell>
          <cell r="B222" t="str">
            <v>TANPOSYUMKHENKO</v>
          </cell>
          <cell r="C222" t="str">
            <v>Varchar2</v>
          </cell>
          <cell r="D222">
            <v>10</v>
          </cell>
        </row>
        <row r="223">
          <cell r="A223" t="str">
            <v>団体扱コード</v>
          </cell>
          <cell r="B223" t="str">
            <v>DANTAIATU_CD</v>
          </cell>
          <cell r="C223" t="str">
            <v>Char</v>
          </cell>
          <cell r="D223">
            <v>2</v>
          </cell>
        </row>
        <row r="224">
          <cell r="A224" t="str">
            <v>団体割引</v>
          </cell>
          <cell r="B224" t="str">
            <v>DANTAIWRBK</v>
          </cell>
          <cell r="C224" t="str">
            <v>Varchar2</v>
          </cell>
          <cell r="D224">
            <v>1</v>
          </cell>
        </row>
        <row r="225">
          <cell r="A225" t="str">
            <v>団体名（カナ）</v>
          </cell>
          <cell r="B225" t="str">
            <v>DANTAI_KANA</v>
          </cell>
          <cell r="C225" t="str">
            <v>Varchar2</v>
          </cell>
          <cell r="D225">
            <v>25</v>
          </cell>
        </row>
        <row r="226">
          <cell r="A226" t="str">
            <v>地震</v>
          </cell>
          <cell r="B226" t="str">
            <v>JISHIN</v>
          </cell>
          <cell r="C226" t="str">
            <v>Varchar2</v>
          </cell>
          <cell r="D226">
            <v>1</v>
          </cell>
        </row>
        <row r="227">
          <cell r="A227" t="str">
            <v>地震継続入金種別</v>
          </cell>
          <cell r="B227" t="str">
            <v>JISHINNYKNSYUBE</v>
          </cell>
          <cell r="C227" t="str">
            <v>Varchar2</v>
          </cell>
          <cell r="D227">
            <v>10</v>
          </cell>
        </row>
        <row r="228">
          <cell r="A228" t="str">
            <v>地震中途加入</v>
          </cell>
          <cell r="B228" t="str">
            <v>JISHINTYUTO</v>
          </cell>
          <cell r="C228" t="str">
            <v>Varchar2</v>
          </cell>
          <cell r="D228">
            <v>10</v>
          </cell>
        </row>
        <row r="229">
          <cell r="A229" t="str">
            <v>地震特約保険料</v>
          </cell>
          <cell r="B229" t="str">
            <v>JISHINTKYKHKN_RYO</v>
          </cell>
          <cell r="C229" t="str">
            <v>Number</v>
          </cell>
          <cell r="D229">
            <v>7</v>
          </cell>
        </row>
        <row r="230">
          <cell r="A230" t="str">
            <v>遅№</v>
          </cell>
          <cell r="B230" t="str">
            <v>OKURE_NO</v>
          </cell>
          <cell r="C230" t="str">
            <v>Number</v>
          </cell>
          <cell r="D230">
            <v>1</v>
          </cell>
        </row>
        <row r="231">
          <cell r="A231" t="str">
            <v>帳票種類</v>
          </cell>
          <cell r="B231" t="str">
            <v>TYOHYOSYURI</v>
          </cell>
          <cell r="C231" t="str">
            <v>Varchar2</v>
          </cell>
          <cell r="D231">
            <v>10</v>
          </cell>
        </row>
        <row r="232">
          <cell r="A232" t="str">
            <v>帳票種類コード</v>
          </cell>
          <cell r="B232" t="str">
            <v>TYOHYOSYURI_CD</v>
          </cell>
          <cell r="C232" t="str">
            <v>Char</v>
          </cell>
          <cell r="D232">
            <v>2</v>
          </cell>
        </row>
        <row r="233">
          <cell r="A233" t="str">
            <v>調整金額</v>
          </cell>
          <cell r="B233" t="str">
            <v>TYOSEI_KNG</v>
          </cell>
          <cell r="C233" t="str">
            <v>Number</v>
          </cell>
          <cell r="D233">
            <v>15</v>
          </cell>
        </row>
        <row r="234">
          <cell r="A234" t="str">
            <v>調整区分</v>
          </cell>
          <cell r="B234" t="str">
            <v>TYOSEI_KBN</v>
          </cell>
          <cell r="C234" t="str">
            <v>Char</v>
          </cell>
          <cell r="D234">
            <v>1</v>
          </cell>
          <cell r="E234" t="str">
            <v>'1':振込手数料､'2':過剰金､'3':不足金､'4':誤入金</v>
          </cell>
        </row>
        <row r="235">
          <cell r="A235" t="str">
            <v>調整区分名</v>
          </cell>
          <cell r="B235" t="str">
            <v>TYOSEI_KBN_NM</v>
          </cell>
          <cell r="C235" t="str">
            <v>Varchar2</v>
          </cell>
          <cell r="D235">
            <v>20</v>
          </cell>
        </row>
        <row r="236">
          <cell r="A236" t="str">
            <v>長総</v>
          </cell>
          <cell r="B236" t="str">
            <v>TYOSO</v>
          </cell>
          <cell r="C236" t="str">
            <v>Varchar2</v>
          </cell>
          <cell r="D236">
            <v>1</v>
          </cell>
        </row>
        <row r="237">
          <cell r="A237" t="str">
            <v>長総中途増額</v>
          </cell>
          <cell r="B237" t="str">
            <v>TYOSOTYUTOZO_KNG</v>
          </cell>
          <cell r="C237" t="str">
            <v>Varchar2</v>
          </cell>
          <cell r="D237">
            <v>10</v>
          </cell>
        </row>
        <row r="238">
          <cell r="A238" t="str">
            <v>直扱分類</v>
          </cell>
          <cell r="B238" t="str">
            <v>TYOKUATU_BR</v>
          </cell>
          <cell r="C238" t="str">
            <v>Char</v>
          </cell>
          <cell r="D238">
            <v>5</v>
          </cell>
        </row>
        <row r="239">
          <cell r="A239" t="str">
            <v>通知条件</v>
          </cell>
          <cell r="B239" t="str">
            <v>TUTIJOKEN</v>
          </cell>
          <cell r="C239" t="str">
            <v>Varchar2</v>
          </cell>
          <cell r="D239">
            <v>20</v>
          </cell>
        </row>
        <row r="240">
          <cell r="A240" t="str">
            <v>通知条件区分</v>
          </cell>
          <cell r="B240" t="str">
            <v>TUTIJOKEN_KBN</v>
          </cell>
          <cell r="C240" t="str">
            <v>Char</v>
          </cell>
          <cell r="D240">
            <v>1</v>
          </cell>
          <cell r="E240" t="str">
            <v>'1':全額集中､'2':一定額を集中､'3':一定額を残して集中</v>
          </cell>
        </row>
        <row r="241">
          <cell r="A241" t="str">
            <v>通販区分サイン</v>
          </cell>
          <cell r="B241" t="str">
            <v>TUHANKBNSIGN</v>
          </cell>
          <cell r="C241" t="str">
            <v>Char</v>
          </cell>
          <cell r="D241">
            <v>1</v>
          </cell>
        </row>
        <row r="242">
          <cell r="A242" t="str">
            <v>訂正№</v>
          </cell>
          <cell r="B242" t="str">
            <v>TESE_NO</v>
          </cell>
          <cell r="C242" t="str">
            <v>Number</v>
          </cell>
          <cell r="D242">
            <v>4</v>
          </cell>
        </row>
        <row r="243">
          <cell r="A243" t="str">
            <v>摘要内容</v>
          </cell>
          <cell r="B243" t="str">
            <v>TEKIYONAIYO</v>
          </cell>
          <cell r="C243" t="str">
            <v>Varchar2</v>
          </cell>
          <cell r="D243">
            <v>20</v>
          </cell>
        </row>
        <row r="244">
          <cell r="A244" t="str">
            <v>適用年月日（至）</v>
          </cell>
          <cell r="B244" t="str">
            <v>TEKIYOE_DT</v>
          </cell>
          <cell r="C244" t="str">
            <v>Char</v>
          </cell>
          <cell r="D244">
            <v>8</v>
          </cell>
          <cell r="E244" t="str">
            <v>YYYYMMDD</v>
          </cell>
        </row>
        <row r="245">
          <cell r="A245" t="str">
            <v>適用年月日（自）</v>
          </cell>
          <cell r="B245" t="str">
            <v>TEKIYOS_DT</v>
          </cell>
          <cell r="C245" t="str">
            <v>Char</v>
          </cell>
          <cell r="D245">
            <v>8</v>
          </cell>
          <cell r="E245" t="str">
            <v>YYYYMMDD</v>
          </cell>
        </row>
        <row r="246">
          <cell r="A246" t="str">
            <v>店区分</v>
          </cell>
          <cell r="B246" t="str">
            <v>MISE_KBN</v>
          </cell>
          <cell r="C246" t="str">
            <v>Char</v>
          </cell>
          <cell r="D246">
            <v>1</v>
          </cell>
        </row>
        <row r="247">
          <cell r="A247" t="str">
            <v>店名</v>
          </cell>
          <cell r="B247" t="str">
            <v>MISE_NM</v>
          </cell>
          <cell r="C247" t="str">
            <v>Varchar2</v>
          </cell>
          <cell r="D247">
            <v>20</v>
          </cell>
        </row>
        <row r="248">
          <cell r="A248" t="str">
            <v>店舗休業特約保険料</v>
          </cell>
          <cell r="B248" t="str">
            <v>TENPOTKYKHKN_RYO</v>
          </cell>
          <cell r="C248" t="str">
            <v>Number</v>
          </cell>
          <cell r="D248">
            <v>7</v>
          </cell>
        </row>
        <row r="249">
          <cell r="A249" t="str">
            <v>伝票種類</v>
          </cell>
          <cell r="B249" t="str">
            <v>DENPSYURI</v>
          </cell>
          <cell r="C249" t="str">
            <v>Varchar2</v>
          </cell>
          <cell r="D249">
            <v>10</v>
          </cell>
        </row>
        <row r="250">
          <cell r="A250" t="str">
            <v>伝票種類コード</v>
          </cell>
          <cell r="B250" t="str">
            <v>DENPSYURI_CD</v>
          </cell>
          <cell r="C250" t="str">
            <v>Char</v>
          </cell>
          <cell r="D250">
            <v>5</v>
          </cell>
        </row>
        <row r="251">
          <cell r="A251" t="str">
            <v>伝票種類名</v>
          </cell>
          <cell r="B251" t="str">
            <v>DENPSYURI_NM</v>
          </cell>
          <cell r="C251" t="str">
            <v>Varchar2</v>
          </cell>
          <cell r="D251">
            <v>10</v>
          </cell>
        </row>
        <row r="252">
          <cell r="A252" t="str">
            <v>伝票番号</v>
          </cell>
          <cell r="B252" t="str">
            <v>DENP_NO</v>
          </cell>
          <cell r="C252" t="str">
            <v>Varchar2</v>
          </cell>
          <cell r="D252">
            <v>5</v>
          </cell>
        </row>
        <row r="253">
          <cell r="A253" t="str">
            <v>電話番号</v>
          </cell>
          <cell r="B253" t="str">
            <v>TEL_NO</v>
          </cell>
          <cell r="C253" t="str">
            <v>Varchar2</v>
          </cell>
          <cell r="D253">
            <v>12</v>
          </cell>
        </row>
        <row r="254">
          <cell r="A254" t="str">
            <v>登録日</v>
          </cell>
          <cell r="B254" t="str">
            <v>TOROKU_DT</v>
          </cell>
          <cell r="C254" t="str">
            <v>Char</v>
          </cell>
          <cell r="D254">
            <v>8</v>
          </cell>
          <cell r="E254" t="str">
            <v>YYYYMMDD</v>
          </cell>
        </row>
        <row r="255">
          <cell r="A255" t="str">
            <v>登録年月日</v>
          </cell>
          <cell r="B255" t="str">
            <v>CRE_DT</v>
          </cell>
          <cell r="C255" t="str">
            <v>Char</v>
          </cell>
          <cell r="D255">
            <v>8</v>
          </cell>
          <cell r="E255" t="str">
            <v>YYYYMMDD</v>
          </cell>
        </row>
        <row r="256">
          <cell r="A256" t="str">
            <v>当日残高</v>
          </cell>
          <cell r="B256" t="str">
            <v>TOJITSU_ZAN</v>
          </cell>
          <cell r="C256" t="str">
            <v>Number</v>
          </cell>
          <cell r="D256">
            <v>15</v>
          </cell>
        </row>
        <row r="257">
          <cell r="A257" t="str">
            <v>当日日付</v>
          </cell>
          <cell r="B257" t="str">
            <v>TOJITSU_DT</v>
          </cell>
          <cell r="C257" t="str">
            <v>Char</v>
          </cell>
          <cell r="D257">
            <v>8</v>
          </cell>
          <cell r="E257" t="str">
            <v>YYYYMMDD</v>
          </cell>
        </row>
        <row r="258">
          <cell r="A258" t="str">
            <v>特殊追加削除変更</v>
          </cell>
          <cell r="B258" t="str">
            <v>TKSYHENKO</v>
          </cell>
          <cell r="C258" t="str">
            <v>Varchar2</v>
          </cell>
          <cell r="D258">
            <v>10</v>
          </cell>
        </row>
        <row r="259">
          <cell r="A259" t="str">
            <v>特殊包括増減</v>
          </cell>
          <cell r="B259" t="str">
            <v>TKSYHOKATSU</v>
          </cell>
          <cell r="C259" t="str">
            <v>Varchar2</v>
          </cell>
          <cell r="D259">
            <v>10</v>
          </cell>
        </row>
        <row r="260">
          <cell r="A260" t="str">
            <v>特定％</v>
          </cell>
          <cell r="B260" t="str">
            <v>TOKUTEI_PER</v>
          </cell>
          <cell r="C260" t="str">
            <v>Number</v>
          </cell>
          <cell r="D260" t="str">
            <v>7,2</v>
          </cell>
        </row>
        <row r="261">
          <cell r="A261" t="str">
            <v>特別約款コード</v>
          </cell>
          <cell r="B261" t="str">
            <v>TKBTYAKKAN_CD</v>
          </cell>
          <cell r="C261" t="str">
            <v>Char</v>
          </cell>
          <cell r="D261">
            <v>2</v>
          </cell>
        </row>
        <row r="262">
          <cell r="A262" t="str">
            <v>特約コード</v>
          </cell>
          <cell r="B262" t="str">
            <v>TKYK_CD</v>
          </cell>
          <cell r="C262" t="str">
            <v>Char</v>
          </cell>
          <cell r="D262">
            <v>5</v>
          </cell>
        </row>
        <row r="263">
          <cell r="A263" t="str">
            <v>特約区分</v>
          </cell>
          <cell r="B263" t="str">
            <v>TKYK_KBN</v>
          </cell>
          <cell r="C263" t="str">
            <v>Char</v>
          </cell>
          <cell r="D263">
            <v>1</v>
          </cell>
          <cell r="E263" t="str">
            <v>'0':特約なし、'1':特約あり</v>
          </cell>
        </row>
        <row r="264">
          <cell r="A264" t="str">
            <v>特約区分名</v>
          </cell>
          <cell r="B264" t="str">
            <v>TKYK_KBN_NM</v>
          </cell>
          <cell r="C264" t="str">
            <v>Varchar2</v>
          </cell>
          <cell r="D264">
            <v>10</v>
          </cell>
        </row>
        <row r="265">
          <cell r="A265" t="str">
            <v>特約保険料</v>
          </cell>
          <cell r="B265" t="str">
            <v>TKYKHKN_RYO</v>
          </cell>
          <cell r="C265" t="str">
            <v>Number</v>
          </cell>
          <cell r="D265">
            <v>7</v>
          </cell>
        </row>
        <row r="266">
          <cell r="A266" t="str">
            <v>入金・支払年月日</v>
          </cell>
          <cell r="B266" t="str">
            <v>NYKNSHIHA_DT</v>
          </cell>
          <cell r="C266" t="str">
            <v>Char</v>
          </cell>
          <cell r="D266">
            <v>8</v>
          </cell>
          <cell r="E266" t="str">
            <v>YYYYMMDD</v>
          </cell>
        </row>
        <row r="267">
          <cell r="A267" t="str">
            <v>入金額</v>
          </cell>
          <cell r="B267" t="str">
            <v>NYKN_KNG</v>
          </cell>
          <cell r="C267" t="str">
            <v>Number</v>
          </cell>
          <cell r="D267">
            <v>15</v>
          </cell>
        </row>
        <row r="268">
          <cell r="A268" t="str">
            <v>入金区分名称</v>
          </cell>
          <cell r="B268" t="str">
            <v>NYKN_KBN_NM</v>
          </cell>
          <cell r="C268" t="str">
            <v>Varchar2</v>
          </cell>
          <cell r="D268">
            <v>8</v>
          </cell>
        </row>
        <row r="269">
          <cell r="A269" t="str">
            <v>入金済額</v>
          </cell>
          <cell r="B269" t="str">
            <v>NYKNZUMI_KNG</v>
          </cell>
          <cell r="C269" t="str">
            <v>Number</v>
          </cell>
          <cell r="D269">
            <v>15</v>
          </cell>
        </row>
        <row r="270">
          <cell r="A270" t="str">
            <v>入金詳細区分</v>
          </cell>
          <cell r="B270" t="str">
            <v>NYKNSYOSAI_KBN</v>
          </cell>
          <cell r="C270" t="str">
            <v>Char</v>
          </cell>
          <cell r="D270">
            <v>2</v>
          </cell>
        </row>
        <row r="271">
          <cell r="A271" t="str">
            <v>入金日</v>
          </cell>
          <cell r="B271" t="str">
            <v>NYKN_DT</v>
          </cell>
          <cell r="C271" t="str">
            <v>Char</v>
          </cell>
          <cell r="D271">
            <v>8</v>
          </cell>
          <cell r="E271" t="str">
            <v>YYYYMMDD</v>
          </cell>
        </row>
        <row r="272">
          <cell r="A272" t="str">
            <v>入金予定明細</v>
          </cell>
          <cell r="B272" t="str">
            <v>NYKNYOTEMS</v>
          </cell>
          <cell r="C272" t="str">
            <v>Varchar2</v>
          </cell>
          <cell r="D272">
            <v>20</v>
          </cell>
        </row>
        <row r="273">
          <cell r="A273" t="str">
            <v>入出金額</v>
          </cell>
          <cell r="B273" t="str">
            <v>NYSYKN_KNG</v>
          </cell>
          <cell r="C273" t="str">
            <v>Number</v>
          </cell>
          <cell r="D273">
            <v>15</v>
          </cell>
        </row>
        <row r="274">
          <cell r="A274" t="str">
            <v>入出金区分</v>
          </cell>
          <cell r="B274" t="str">
            <v>NYSYKN_KBN</v>
          </cell>
          <cell r="C274" t="str">
            <v>Char</v>
          </cell>
          <cell r="D274">
            <v>1</v>
          </cell>
          <cell r="E274" t="str">
            <v>'1':入金、'2':出金</v>
          </cell>
        </row>
        <row r="275">
          <cell r="A275" t="str">
            <v>入出金区分名</v>
          </cell>
          <cell r="B275" t="str">
            <v>NYSYKN_KBN_NM</v>
          </cell>
          <cell r="C275" t="str">
            <v>Varchar2</v>
          </cell>
          <cell r="D275">
            <v>10</v>
          </cell>
        </row>
        <row r="276">
          <cell r="A276" t="str">
            <v>入出金事由</v>
          </cell>
          <cell r="B276" t="str">
            <v>NYSYKNJIYU</v>
          </cell>
          <cell r="C276" t="str">
            <v>Varchar2</v>
          </cell>
          <cell r="D276">
            <v>20</v>
          </cell>
        </row>
        <row r="277">
          <cell r="A277" t="str">
            <v>入出金事由区分</v>
          </cell>
          <cell r="B277" t="str">
            <v>NYSYKNJIYU_KBN</v>
          </cell>
          <cell r="C277" t="str">
            <v>Char</v>
          </cell>
          <cell r="D277">
            <v>1</v>
          </cell>
          <cell r="E277" t="str">
            <v>'1':振手入金、'2':過激訂正、'3':不足訂正、'4':代理店分担、'5':清算､'6':利息他</v>
          </cell>
        </row>
        <row r="278">
          <cell r="A278" t="str">
            <v>入出金種別区分</v>
          </cell>
          <cell r="B278" t="str">
            <v>NYSYKNSYUBE_KBN</v>
          </cell>
          <cell r="C278" t="str">
            <v>Char</v>
          </cell>
          <cell r="D278">
            <v>1</v>
          </cell>
          <cell r="E278" t="str">
            <v>'1':現金、'2':小切手、'3':振込（損保）、'4':口座振替、'5':直入出金</v>
          </cell>
        </row>
        <row r="279">
          <cell r="A279" t="str">
            <v>入出金種別名</v>
          </cell>
          <cell r="B279" t="str">
            <v>NYSYKNSYUBE_NM</v>
          </cell>
          <cell r="C279" t="str">
            <v>Varchar2</v>
          </cell>
          <cell r="D279">
            <v>10</v>
          </cell>
        </row>
        <row r="280">
          <cell r="A280" t="str">
            <v>入出金予定情報選択</v>
          </cell>
          <cell r="B280" t="str">
            <v>NYSYKNYOTESEN</v>
          </cell>
          <cell r="C280" t="str">
            <v>Varchar2</v>
          </cell>
          <cell r="D280">
            <v>20</v>
          </cell>
        </row>
        <row r="281">
          <cell r="A281" t="str">
            <v>入払区分</v>
          </cell>
          <cell r="B281" t="str">
            <v>IRIHARAI_KBN</v>
          </cell>
          <cell r="C281" t="str">
            <v>Char</v>
          </cell>
          <cell r="D281">
            <v>1</v>
          </cell>
          <cell r="E281" t="str">
            <v>'1':入金、'2':出金</v>
          </cell>
        </row>
        <row r="282">
          <cell r="A282" t="str">
            <v>入払区分名</v>
          </cell>
          <cell r="B282" t="str">
            <v>IRIHARAI_KBN_NM</v>
          </cell>
          <cell r="C282" t="str">
            <v>Varchar2</v>
          </cell>
          <cell r="D282">
            <v>10</v>
          </cell>
        </row>
        <row r="283">
          <cell r="A283" t="str">
            <v>配賦率</v>
          </cell>
          <cell r="B283" t="str">
            <v>HAIHU_PER</v>
          </cell>
          <cell r="C283" t="str">
            <v>Number</v>
          </cell>
          <cell r="D283" t="str">
            <v>7,2</v>
          </cell>
        </row>
        <row r="284">
          <cell r="A284" t="str">
            <v>不足金</v>
          </cell>
          <cell r="B284" t="str">
            <v>HUSOKU_KN</v>
          </cell>
          <cell r="C284" t="str">
            <v>Number</v>
          </cell>
          <cell r="D284">
            <v>15</v>
          </cell>
        </row>
        <row r="285">
          <cell r="A285" t="str">
            <v>付保区分</v>
          </cell>
          <cell r="B285" t="str">
            <v>HUHO_KBN</v>
          </cell>
          <cell r="C285" t="str">
            <v>Char</v>
          </cell>
          <cell r="D285">
            <v>1</v>
          </cell>
        </row>
        <row r="286">
          <cell r="A286" t="str">
            <v>部門コード</v>
          </cell>
          <cell r="B286" t="str">
            <v>BUMON_CD</v>
          </cell>
          <cell r="C286" t="str">
            <v>Char</v>
          </cell>
          <cell r="D286">
            <v>2</v>
          </cell>
        </row>
        <row r="287">
          <cell r="A287" t="str">
            <v>部門名</v>
          </cell>
          <cell r="B287" t="str">
            <v>BUMON_NM</v>
          </cell>
          <cell r="C287" t="str">
            <v>Varchar2</v>
          </cell>
          <cell r="D287">
            <v>20</v>
          </cell>
        </row>
        <row r="288">
          <cell r="A288" t="str">
            <v>風災</v>
          </cell>
          <cell r="B288" t="str">
            <v>HUSAI</v>
          </cell>
          <cell r="C288" t="str">
            <v>Varchar2</v>
          </cell>
          <cell r="D288">
            <v>1</v>
          </cell>
        </row>
        <row r="289">
          <cell r="A289" t="str">
            <v>物件種別読替</v>
          </cell>
          <cell r="B289" t="str">
            <v>BUKKENSYUBEYMK</v>
          </cell>
          <cell r="C289" t="str">
            <v>Varchar2</v>
          </cell>
          <cell r="D289">
            <v>10</v>
          </cell>
        </row>
        <row r="290">
          <cell r="A290" t="str">
            <v>物件種類読替コード</v>
          </cell>
          <cell r="B290" t="str">
            <v>BUKKENSYURIYMK_CD</v>
          </cell>
          <cell r="C290" t="str">
            <v>Char</v>
          </cell>
          <cell r="D290">
            <v>1</v>
          </cell>
        </row>
        <row r="291">
          <cell r="A291" t="str">
            <v>分割№</v>
          </cell>
          <cell r="B291" t="str">
            <v>BK_NO</v>
          </cell>
          <cell r="C291" t="str">
            <v>Number</v>
          </cell>
          <cell r="D291">
            <v>3</v>
          </cell>
        </row>
        <row r="292">
          <cell r="A292" t="str">
            <v>分割回数</v>
          </cell>
          <cell r="B292" t="str">
            <v>BK_SU</v>
          </cell>
          <cell r="C292" t="str">
            <v>Number</v>
          </cell>
          <cell r="D292">
            <v>3</v>
          </cell>
        </row>
        <row r="293">
          <cell r="A293" t="str">
            <v>分割間隔</v>
          </cell>
          <cell r="B293" t="str">
            <v>BKKANKAKU</v>
          </cell>
          <cell r="C293" t="str">
            <v>Number</v>
          </cell>
          <cell r="D293">
            <v>3</v>
          </cell>
        </row>
        <row r="294">
          <cell r="A294" t="str">
            <v>分割間隔区分</v>
          </cell>
          <cell r="B294" t="str">
            <v>BKKANKAKU_KBN</v>
          </cell>
          <cell r="C294" t="str">
            <v>Char</v>
          </cell>
          <cell r="D294">
            <v>1</v>
          </cell>
          <cell r="E294" t="str">
            <v>'1':月払い、'2':半年払い、'3':年払い</v>
          </cell>
        </row>
        <row r="295">
          <cell r="A295" t="str">
            <v>分割間隔名</v>
          </cell>
          <cell r="B295" t="str">
            <v>BKKANKAKU_NM</v>
          </cell>
          <cell r="C295" t="str">
            <v>Varchar2</v>
          </cell>
          <cell r="D295">
            <v>10</v>
          </cell>
        </row>
        <row r="296">
          <cell r="A296" t="str">
            <v>分割時支払回目</v>
          </cell>
          <cell r="B296" t="str">
            <v>BKSHIHA_KM</v>
          </cell>
          <cell r="C296" t="str">
            <v>Number</v>
          </cell>
          <cell r="D296">
            <v>3</v>
          </cell>
        </row>
        <row r="297">
          <cell r="A297" t="str">
            <v>分割次回回目</v>
          </cell>
          <cell r="B297" t="str">
            <v>BKJIKAI_KM</v>
          </cell>
          <cell r="C297" t="str">
            <v>Number</v>
          </cell>
          <cell r="D297">
            <v>3</v>
          </cell>
        </row>
        <row r="298">
          <cell r="A298" t="str">
            <v>分割次回期日</v>
          </cell>
          <cell r="B298" t="str">
            <v>BKJIKAI_DT</v>
          </cell>
          <cell r="C298" t="str">
            <v>Char</v>
          </cell>
          <cell r="D298">
            <v>8</v>
          </cell>
          <cell r="E298" t="str">
            <v>YYYYMMDD</v>
          </cell>
        </row>
        <row r="299">
          <cell r="A299" t="str">
            <v>分割種類</v>
          </cell>
          <cell r="B299" t="str">
            <v>BKSYURI</v>
          </cell>
          <cell r="C299" t="str">
            <v>Varchar2</v>
          </cell>
          <cell r="D299">
            <v>5</v>
          </cell>
        </row>
        <row r="300">
          <cell r="A300" t="str">
            <v>分割種類コード</v>
          </cell>
          <cell r="B300" t="str">
            <v>BKSYURI_CD</v>
          </cell>
          <cell r="C300" t="str">
            <v>Char</v>
          </cell>
          <cell r="D300">
            <v>2</v>
          </cell>
        </row>
        <row r="301">
          <cell r="A301" t="str">
            <v>分担コード</v>
          </cell>
          <cell r="B301" t="str">
            <v>BT_CD</v>
          </cell>
          <cell r="C301" t="str">
            <v>Char</v>
          </cell>
          <cell r="D301">
            <v>3</v>
          </cell>
        </row>
        <row r="302">
          <cell r="A302" t="str">
            <v>分担保険会社コード</v>
          </cell>
          <cell r="B302" t="str">
            <v>BTHKNKAIS_CD</v>
          </cell>
          <cell r="C302" t="str">
            <v>Char</v>
          </cell>
          <cell r="D302">
            <v>2</v>
          </cell>
        </row>
        <row r="303">
          <cell r="A303" t="str">
            <v>分担保険料</v>
          </cell>
          <cell r="B303" t="str">
            <v>BTHKN_RYO</v>
          </cell>
          <cell r="C303" t="str">
            <v>Number</v>
          </cell>
          <cell r="D303">
            <v>15</v>
          </cell>
        </row>
        <row r="304">
          <cell r="A304" t="str">
            <v>返戻日</v>
          </cell>
          <cell r="B304" t="str">
            <v>HNR_DT</v>
          </cell>
          <cell r="C304" t="str">
            <v>Char</v>
          </cell>
          <cell r="D304">
            <v>8</v>
          </cell>
          <cell r="E304" t="str">
            <v>YYYYMMDD</v>
          </cell>
        </row>
        <row r="305">
          <cell r="A305" t="str">
            <v>返戻領収証回収状況区分</v>
          </cell>
          <cell r="B305" t="str">
            <v>HNRRYSYKAISYU_KBN</v>
          </cell>
          <cell r="C305" t="str">
            <v>Char</v>
          </cell>
          <cell r="D305">
            <v>1</v>
          </cell>
          <cell r="E305" t="str">
            <v>'1':未回収、'2':回収済み</v>
          </cell>
        </row>
        <row r="306">
          <cell r="A306" t="str">
            <v>返戻領収証回収状況区分名</v>
          </cell>
          <cell r="B306" t="str">
            <v>HNRRYSYKAISYU_KBN_NM</v>
          </cell>
          <cell r="C306" t="str">
            <v>Varchar2</v>
          </cell>
          <cell r="D306">
            <v>10</v>
          </cell>
          <cell r="E306" t="str">
            <v>'1':未回収、'2':回収済み</v>
          </cell>
        </row>
        <row r="307">
          <cell r="A307" t="str">
            <v>返戻領収証番号</v>
          </cell>
          <cell r="B307" t="str">
            <v>HNRRYSY_NO</v>
          </cell>
          <cell r="C307" t="str">
            <v>Varchar2</v>
          </cell>
          <cell r="D307">
            <v>5</v>
          </cell>
        </row>
        <row r="308">
          <cell r="A308" t="str">
            <v>返戻領収書回収状況区分</v>
          </cell>
          <cell r="B308" t="str">
            <v>HNRRYSYKAISYU_KBN</v>
          </cell>
          <cell r="C308" t="str">
            <v>Char</v>
          </cell>
          <cell r="D308">
            <v>1</v>
          </cell>
          <cell r="E308" t="str">
            <v>'1':未回収、'2':回収済み</v>
          </cell>
        </row>
        <row r="309">
          <cell r="A309" t="str">
            <v>返戻領収書番号</v>
          </cell>
          <cell r="B309" t="str">
            <v>HNRRYSY_NO</v>
          </cell>
          <cell r="C309" t="str">
            <v>Varchar2</v>
          </cell>
          <cell r="D309">
            <v>5</v>
          </cell>
        </row>
        <row r="310">
          <cell r="A310" t="str">
            <v>保険会社コード</v>
          </cell>
          <cell r="B310" t="str">
            <v>HKNKAIS_CD</v>
          </cell>
          <cell r="C310" t="str">
            <v>Char</v>
          </cell>
          <cell r="D310">
            <v>2</v>
          </cell>
        </row>
        <row r="311">
          <cell r="A311" t="str">
            <v>保険会社共同区分</v>
          </cell>
          <cell r="B311" t="str">
            <v>HKNKAISKYODO_KBN</v>
          </cell>
          <cell r="C311" t="str">
            <v>Char</v>
          </cell>
          <cell r="D311">
            <v>1</v>
          </cell>
          <cell r="E311" t="str">
            <v>'1':共同あり、'2':共同なし</v>
          </cell>
        </row>
        <row r="312">
          <cell r="A312" t="str">
            <v>保険会社共同名</v>
          </cell>
          <cell r="B312" t="str">
            <v>HKNKAISKYODO_NM</v>
          </cell>
          <cell r="C312" t="str">
            <v>Varchar2</v>
          </cell>
          <cell r="D312">
            <v>20</v>
          </cell>
        </row>
        <row r="313">
          <cell r="A313" t="str">
            <v>保険会社名</v>
          </cell>
          <cell r="B313" t="str">
            <v>HKNKAIS_NM</v>
          </cell>
          <cell r="C313" t="str">
            <v>Varchar2</v>
          </cell>
          <cell r="D313">
            <v>10</v>
          </cell>
        </row>
        <row r="314">
          <cell r="A314" t="str">
            <v>保険会社名（カナ）</v>
          </cell>
          <cell r="B314" t="str">
            <v>HKNKAIS_KANA</v>
          </cell>
          <cell r="C314" t="str">
            <v>Varchar2</v>
          </cell>
          <cell r="D314">
            <v>10</v>
          </cell>
        </row>
        <row r="315">
          <cell r="A315" t="str">
            <v>保険期間変更</v>
          </cell>
          <cell r="B315" t="str">
            <v>HKNKIKANHENKO</v>
          </cell>
          <cell r="C315" t="str">
            <v>Varchar2</v>
          </cell>
          <cell r="D315">
            <v>10</v>
          </cell>
        </row>
        <row r="316">
          <cell r="A316" t="str">
            <v>保険始期</v>
          </cell>
          <cell r="B316" t="str">
            <v>HKNS_DT</v>
          </cell>
          <cell r="C316" t="str">
            <v>Char</v>
          </cell>
          <cell r="D316">
            <v>8</v>
          </cell>
          <cell r="E316" t="str">
            <v>YYYYMMDD</v>
          </cell>
        </row>
        <row r="317">
          <cell r="A317" t="str">
            <v>保険種目コード</v>
          </cell>
          <cell r="B317" t="str">
            <v>HKNSYUMK_CD</v>
          </cell>
          <cell r="C317" t="str">
            <v>Char</v>
          </cell>
          <cell r="D317">
            <v>2</v>
          </cell>
        </row>
        <row r="318">
          <cell r="A318" t="str">
            <v>保険種目名</v>
          </cell>
          <cell r="B318" t="str">
            <v>HKNSYUMK_NM</v>
          </cell>
          <cell r="C318" t="str">
            <v>Varchar2</v>
          </cell>
          <cell r="D318">
            <v>10</v>
          </cell>
        </row>
        <row r="319">
          <cell r="A319" t="str">
            <v>保険種目名（カナ）</v>
          </cell>
          <cell r="B319" t="str">
            <v>HKNSYUMK_KANA</v>
          </cell>
          <cell r="C319" t="str">
            <v>Varchar2</v>
          </cell>
          <cell r="D319">
            <v>10</v>
          </cell>
        </row>
        <row r="320">
          <cell r="A320" t="str">
            <v>保険種類</v>
          </cell>
          <cell r="B320" t="str">
            <v>HKNSYURI</v>
          </cell>
          <cell r="C320" t="str">
            <v>Varchar2</v>
          </cell>
          <cell r="D320">
            <v>20</v>
          </cell>
        </row>
        <row r="321">
          <cell r="A321" t="str">
            <v>保険種類コード</v>
          </cell>
          <cell r="B321" t="str">
            <v>HKNSYURI_CD</v>
          </cell>
          <cell r="C321" t="str">
            <v>Char</v>
          </cell>
          <cell r="D321">
            <v>2</v>
          </cell>
        </row>
        <row r="322">
          <cell r="A322" t="str">
            <v>保険終期</v>
          </cell>
          <cell r="B322" t="str">
            <v>HKNE_DT</v>
          </cell>
          <cell r="C322" t="str">
            <v>Char</v>
          </cell>
          <cell r="D322">
            <v>8</v>
          </cell>
          <cell r="E322" t="str">
            <v>YYYYMMDD</v>
          </cell>
        </row>
        <row r="323">
          <cell r="A323" t="str">
            <v>保険物件</v>
          </cell>
          <cell r="B323" t="str">
            <v>HKNBUKKEN</v>
          </cell>
          <cell r="C323" t="str">
            <v>Varchar2</v>
          </cell>
          <cell r="D323">
            <v>20</v>
          </cell>
        </row>
        <row r="324">
          <cell r="A324" t="str">
            <v>保険物件区分</v>
          </cell>
          <cell r="B324" t="str">
            <v>HKNBUKKEN_KBN</v>
          </cell>
          <cell r="C324" t="str">
            <v>Char</v>
          </cell>
          <cell r="D324">
            <v>1</v>
          </cell>
        </row>
        <row r="325">
          <cell r="A325" t="str">
            <v>保険目的</v>
          </cell>
          <cell r="B325" t="str">
            <v>HKNMOKUTEKI</v>
          </cell>
          <cell r="C325" t="str">
            <v>Varchar2</v>
          </cell>
          <cell r="D325">
            <v>20</v>
          </cell>
        </row>
        <row r="326">
          <cell r="A326" t="str">
            <v>保険目的区分</v>
          </cell>
          <cell r="B326" t="str">
            <v>HKNMOKUTEKI_KBN</v>
          </cell>
          <cell r="C326" t="str">
            <v>Char</v>
          </cell>
          <cell r="D326">
            <v>1</v>
          </cell>
        </row>
        <row r="327">
          <cell r="A327" t="str">
            <v>保険料払込方法</v>
          </cell>
          <cell r="B327" t="str">
            <v>HKNRYOHAKOHOHO</v>
          </cell>
          <cell r="C327" t="str">
            <v>Varchar2</v>
          </cell>
          <cell r="D327">
            <v>10</v>
          </cell>
        </row>
        <row r="328">
          <cell r="A328" t="str">
            <v>保険料払込方法コード</v>
          </cell>
          <cell r="B328" t="str">
            <v>HKNRYOHAKOHOHO_CD</v>
          </cell>
          <cell r="C328" t="str">
            <v>Char</v>
          </cell>
          <cell r="D328">
            <v>1</v>
          </cell>
        </row>
        <row r="329">
          <cell r="A329" t="str">
            <v>補助入出金区分</v>
          </cell>
          <cell r="B329" t="str">
            <v>HOJONYSYKN_KBN</v>
          </cell>
          <cell r="C329" t="str">
            <v>Char</v>
          </cell>
          <cell r="D329">
            <v>1</v>
          </cell>
          <cell r="E329" t="str">
            <v>'1':計上・現金 、'2':計上現金以外、'3':返戻、'4':不足金、'5':過剰入金</v>
          </cell>
        </row>
        <row r="330">
          <cell r="A330" t="str">
            <v>豊通休日区分</v>
          </cell>
          <cell r="B330" t="str">
            <v>TYTKYU_KBN</v>
          </cell>
          <cell r="C330" t="str">
            <v>Char</v>
          </cell>
          <cell r="D330">
            <v>1</v>
          </cell>
        </row>
        <row r="331">
          <cell r="A331" t="str">
            <v>豊通銀行コード大阪</v>
          </cell>
          <cell r="B331" t="str">
            <v>TYTBNK_CD_OSAKA</v>
          </cell>
          <cell r="C331" t="str">
            <v>Char</v>
          </cell>
          <cell r="D331">
            <v>3</v>
          </cell>
        </row>
        <row r="332">
          <cell r="A332" t="str">
            <v>豊通銀行コード東京</v>
          </cell>
          <cell r="B332" t="str">
            <v>TYTBNK_CD_TOKYO</v>
          </cell>
          <cell r="C332" t="str">
            <v>Char</v>
          </cell>
          <cell r="D332">
            <v>3</v>
          </cell>
        </row>
        <row r="333">
          <cell r="A333" t="str">
            <v>豊通銀行コード浜松</v>
          </cell>
          <cell r="B333" t="str">
            <v>TYTBNK_CD_HAMAMA</v>
          </cell>
          <cell r="C333" t="str">
            <v>Char</v>
          </cell>
          <cell r="D333">
            <v>3</v>
          </cell>
        </row>
        <row r="334">
          <cell r="A334" t="str">
            <v>豊通銀行コード本社</v>
          </cell>
          <cell r="B334" t="str">
            <v>TYTBNK_CD_HONSYA</v>
          </cell>
          <cell r="C334" t="str">
            <v>Char</v>
          </cell>
          <cell r="D334">
            <v>3</v>
          </cell>
        </row>
        <row r="335">
          <cell r="A335" t="str">
            <v>未預入金</v>
          </cell>
          <cell r="B335" t="str">
            <v>MIAZUKEIRE_KN</v>
          </cell>
          <cell r="C335" t="str">
            <v>Number</v>
          </cell>
          <cell r="D335">
            <v>15</v>
          </cell>
        </row>
        <row r="336">
          <cell r="A336" t="str">
            <v>目的移転</v>
          </cell>
          <cell r="B336" t="str">
            <v>MOKUTEKIITEN</v>
          </cell>
          <cell r="C336" t="str">
            <v>Varchar2</v>
          </cell>
          <cell r="D336">
            <v>10</v>
          </cell>
        </row>
        <row r="337">
          <cell r="A337" t="str">
            <v>目的追加変更</v>
          </cell>
          <cell r="B337" t="str">
            <v>MOKUTEKIHENKO</v>
          </cell>
          <cell r="C337" t="str">
            <v>Varchar2</v>
          </cell>
          <cell r="D337">
            <v>10</v>
          </cell>
        </row>
        <row r="338">
          <cell r="A338" t="str">
            <v>優良割引</v>
          </cell>
          <cell r="B338" t="str">
            <v>YURYOWRBK</v>
          </cell>
          <cell r="C338" t="str">
            <v>Number</v>
          </cell>
          <cell r="D338" t="str">
            <v>7,2</v>
          </cell>
        </row>
        <row r="339">
          <cell r="A339" t="str">
            <v>予定相殺区分</v>
          </cell>
          <cell r="B339" t="str">
            <v>YOTESOSAI_KBN</v>
          </cell>
          <cell r="C339" t="str">
            <v>Char</v>
          </cell>
          <cell r="D339">
            <v>1</v>
          </cell>
          <cell r="E339" t="str">
            <v>'0':相殺ゼロ、'1':相殺入金、'2':相殺支払</v>
          </cell>
        </row>
        <row r="340">
          <cell r="A340" t="str">
            <v>予定入金種別区分</v>
          </cell>
          <cell r="B340" t="str">
            <v>YOTENYKNSYUBE_KBN</v>
          </cell>
          <cell r="C340" t="str">
            <v>Char</v>
          </cell>
          <cell r="D340">
            <v>1</v>
          </cell>
          <cell r="E340" t="str">
            <v>'1':現金 、'2':小切手、'3':振込（損保）、'4':口座振替、'5':直入出金</v>
          </cell>
        </row>
        <row r="341">
          <cell r="A341" t="str">
            <v>預金残高</v>
          </cell>
          <cell r="B341" t="str">
            <v>YOKIN_ZAN</v>
          </cell>
          <cell r="C341" t="str">
            <v>Number</v>
          </cell>
          <cell r="D341">
            <v>15</v>
          </cell>
        </row>
        <row r="342">
          <cell r="A342" t="str">
            <v>預金残高</v>
          </cell>
          <cell r="B342" t="str">
            <v>YOKIN_ZAN</v>
          </cell>
          <cell r="C342" t="str">
            <v>Number</v>
          </cell>
          <cell r="D342">
            <v>15</v>
          </cell>
        </row>
        <row r="343">
          <cell r="A343" t="str">
            <v>預金種目</v>
          </cell>
          <cell r="B343" t="str">
            <v>YOKINSYUMK</v>
          </cell>
          <cell r="C343" t="str">
            <v>Varchar2</v>
          </cell>
          <cell r="D343">
            <v>10</v>
          </cell>
        </row>
        <row r="344">
          <cell r="A344" t="str">
            <v>預金種目名</v>
          </cell>
          <cell r="B344" t="str">
            <v>YOKINSYUMK_NM</v>
          </cell>
          <cell r="C344" t="str">
            <v>Varchar2</v>
          </cell>
          <cell r="D344">
            <v>20</v>
          </cell>
        </row>
        <row r="345">
          <cell r="A345" t="str">
            <v>預金種目コード</v>
          </cell>
          <cell r="B345" t="str">
            <v>YOKINSYUMK_CD</v>
          </cell>
          <cell r="C345" t="str">
            <v>Char</v>
          </cell>
          <cell r="D345">
            <v>1</v>
          </cell>
        </row>
        <row r="346">
          <cell r="A346" t="str">
            <v>預貯金額</v>
          </cell>
          <cell r="B346" t="str">
            <v>YOTYO_KNG</v>
          </cell>
          <cell r="C346" t="str">
            <v>Number</v>
          </cell>
          <cell r="D346">
            <v>15</v>
          </cell>
        </row>
        <row r="347">
          <cell r="A347" t="str">
            <v>預入日</v>
          </cell>
          <cell r="B347" t="str">
            <v>AZUKEIRE_DT</v>
          </cell>
          <cell r="C347" t="str">
            <v>Char</v>
          </cell>
          <cell r="D347">
            <v>8</v>
          </cell>
          <cell r="E347" t="str">
            <v>YYYYMMDD</v>
          </cell>
        </row>
        <row r="348">
          <cell r="A348" t="str">
            <v>曜日</v>
          </cell>
          <cell r="B348" t="str">
            <v>YOBI</v>
          </cell>
          <cell r="C348" t="str">
            <v>Varchar2</v>
          </cell>
          <cell r="D348">
            <v>3</v>
          </cell>
        </row>
        <row r="349">
          <cell r="A349" t="str">
            <v>用途車種コード</v>
          </cell>
          <cell r="B349" t="str">
            <v>YOTOSYASYU_CD</v>
          </cell>
          <cell r="C349" t="str">
            <v>Char</v>
          </cell>
          <cell r="D349">
            <v>2</v>
          </cell>
        </row>
        <row r="350">
          <cell r="A350" t="str">
            <v>翌日日付</v>
          </cell>
          <cell r="B350" t="str">
            <v>YOKUJITSU_DT</v>
          </cell>
          <cell r="C350" t="str">
            <v>Char</v>
          </cell>
          <cell r="D350">
            <v>8</v>
          </cell>
          <cell r="E350" t="str">
            <v>YYYYMMDD</v>
          </cell>
        </row>
        <row r="351">
          <cell r="A351" t="str">
            <v>利益特約保険料</v>
          </cell>
          <cell r="B351" t="str">
            <v>RIEKITKYKHKN_RYO</v>
          </cell>
          <cell r="C351" t="str">
            <v>Number</v>
          </cell>
          <cell r="D351">
            <v>7</v>
          </cell>
        </row>
        <row r="352">
          <cell r="A352" t="str">
            <v>料率改定</v>
          </cell>
          <cell r="B352" t="str">
            <v>RYORITSUKAITEI</v>
          </cell>
          <cell r="C352" t="str">
            <v>Varchar2</v>
          </cell>
          <cell r="D352">
            <v>10</v>
          </cell>
        </row>
        <row r="353">
          <cell r="A353" t="str">
            <v>領収証発行状況</v>
          </cell>
          <cell r="B353" t="str">
            <v>RYSYOUT_ST</v>
          </cell>
          <cell r="C353" t="str">
            <v>Char</v>
          </cell>
          <cell r="D353">
            <v>1</v>
          </cell>
          <cell r="E353" t="str">
            <v>'0':領収証未発行、'1':領収証発行済み</v>
          </cell>
        </row>
        <row r="354">
          <cell r="A354" t="str">
            <v>領収証番号</v>
          </cell>
          <cell r="B354" t="str">
            <v>RYSY_NO</v>
          </cell>
          <cell r="C354" t="str">
            <v>Number</v>
          </cell>
          <cell r="D354">
            <v>6</v>
          </cell>
        </row>
        <row r="355">
          <cell r="A355" t="str">
            <v>領収証番号採番状況区分</v>
          </cell>
          <cell r="B355" t="str">
            <v>RYSYNOSAIBAN_KBN</v>
          </cell>
          <cell r="C355" t="str">
            <v>Char</v>
          </cell>
          <cell r="D355">
            <v>1</v>
          </cell>
        </row>
        <row r="356">
          <cell r="A356" t="str">
            <v>領収証様式</v>
          </cell>
          <cell r="B356" t="str">
            <v>RYSYYOSHIKI</v>
          </cell>
          <cell r="C356" t="str">
            <v>Varchar2</v>
          </cell>
          <cell r="D356">
            <v>10</v>
          </cell>
        </row>
        <row r="357">
          <cell r="A357" t="str">
            <v>領収日</v>
          </cell>
          <cell r="B357" t="str">
            <v>RYSY_DT</v>
          </cell>
          <cell r="C357" t="str">
            <v>Char</v>
          </cell>
          <cell r="D357">
            <v>8</v>
          </cell>
          <cell r="E357" t="str">
            <v>YYYYMMDD</v>
          </cell>
        </row>
        <row r="358">
          <cell r="A358" t="str">
            <v>連番</v>
          </cell>
          <cell r="B358" t="str">
            <v>REN_NO</v>
          </cell>
          <cell r="C358" t="str">
            <v>Number</v>
          </cell>
          <cell r="D358">
            <v>2</v>
          </cell>
        </row>
        <row r="359">
          <cell r="A359" t="str">
            <v>論理削除フラグ</v>
          </cell>
          <cell r="B359" t="str">
            <v>DEL_FLG</v>
          </cell>
          <cell r="C359" t="str">
            <v>Char</v>
          </cell>
          <cell r="D359">
            <v>1</v>
          </cell>
          <cell r="E359" t="str">
            <v>'0':削除なし、'1':論理削除</v>
          </cell>
        </row>
        <row r="360">
          <cell r="A360" t="str">
            <v>異動担当者コード</v>
          </cell>
          <cell r="B360" t="str">
            <v>IDOUTANTOSY_CD</v>
          </cell>
          <cell r="C360" t="str">
            <v>Char</v>
          </cell>
          <cell r="D360">
            <v>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構成 "/>
      <sheetName val="注文書"/>
      <sheetName val="見積書(鑑)"/>
      <sheetName val="ｱﾌﾟﾘｹｰｼｮﾝｿﾌﾄ（人事）"/>
      <sheetName val="ﾊｰﾄﾞｳｪｱ･ﾐﾄﾞﾙｳｪｱ"/>
      <sheetName val="ﾊｰﾄﾞｳｪｱ (原価)"/>
      <sheetName val="粗利計算表"/>
      <sheetName val="工数計算"/>
      <sheetName val="工数計算(ﾈｯﾄﾜｰｸ）"/>
      <sheetName val="内示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参照用ＥＲ図（共通だけ合体）"/>
      <sheetName val="Sheet3"/>
      <sheetName val="基幹DB対応シート"/>
      <sheetName val="調査シート作成用マクロ"/>
      <sheetName val="Sheet5"/>
      <sheetName val="マクロ"/>
      <sheetName val="Sheet1"/>
      <sheetName val="マスターシート"/>
      <sheetName val="入力テーブルの一覧"/>
      <sheetName val="テーブル作成時の考慮点"/>
      <sheetName val="参考　並び順検討"/>
      <sheetName val="資料１　内部資料（検討資料再鑑後再修正）"/>
      <sheetName val="資料２　内部資料（検討資料再鑑後再修正）"/>
      <sheetName val="資料２　内部資料（検討資料再鑑後修正）  "/>
      <sheetName val="資料１　内部資料（項目ベース再鑑前） "/>
      <sheetName val="資料２　内部資料（検討資料再鑑前）"/>
      <sheetName val="資料１　内部資料（項目ベース再鑑前） (2)"/>
      <sheetName val="資料２　内部資料（コメント入り検討資料） "/>
      <sheetName val="作業用（変更するときはまずこれから）"/>
      <sheetName val="マスターシート（作業用）"/>
      <sheetName val="口座開設実績情報＿日次"/>
      <sheetName val="商品ファンド情報＿日次"/>
      <sheetName val="投信定時定額購入情報＿日次"/>
      <sheetName val="合体"/>
      <sheetName val="債券保護預り明細情報＿日次・月次"/>
      <sheetName val="外貨固定性預金明細情報＿日次・月次"/>
      <sheetName val="外貨流動性預金口座情報＿日次・月次"/>
      <sheetName val="債券保護預り口座情報＿日次・月次"/>
      <sheetName val="債券銘柄情報＿月次･日次"/>
      <sheetName val="顧客生命保険明細情報＿日次"/>
      <sheetName val="顧客別残高情報＿日次"/>
      <sheetName val="投信顧客別商品情報＿日次"/>
      <sheetName val="投信顧客口座情報＿日次"/>
      <sheetName val="投信ファンドマスタ情報＿日次"/>
      <sheetName val="銘柄別残高情報＿日次"/>
      <sheetName val="ユニット保有残高情報＿日次"/>
      <sheetName val="店顧客＿インデクス＿日次"/>
      <sheetName val="顧客＿共通属性＿月次"/>
      <sheetName val="Sheet2"/>
      <sheetName val="共同利用システム修正⇒目的別手順書（間接入力）"/>
      <sheetName val="（別紙１）変更内容"/>
      <sheetName val="１"/>
      <sheetName val="２"/>
      <sheetName val="３"/>
      <sheetName val="４"/>
      <sheetName val="５"/>
      <sheetName val="６"/>
      <sheetName val="７"/>
      <sheetName val="８"/>
      <sheetName val="９"/>
      <sheetName val="１０"/>
      <sheetName val="１１"/>
      <sheetName val="１２"/>
      <sheetName val="１３"/>
      <sheetName val="１４"/>
      <sheetName val="１５"/>
      <sheetName val="１６"/>
      <sheetName val="１７"/>
      <sheetName val="１８"/>
      <sheetName val="１９"/>
      <sheetName val="２０"/>
      <sheetName val="２１"/>
      <sheetName val="別紙１（全体ｼｽﾃﾑ構成）"/>
      <sheetName val="別紙２｢営業店収益管理表｣項目別編集一覧"/>
      <sheetName val="別紙３（全体概要ﾌﾛｰ1）"/>
      <sheetName val="別紙３（全体概要ﾌﾛｰ2）"/>
      <sheetName val="データ授受一覧"/>
      <sheetName val="参照シート"/>
      <sheetName val="table詳細"/>
    </sheetNames>
    <definedNames>
      <definedName name="ワイドに"/>
      <definedName name="見やすく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PYFAN"/>
    </sheetNames>
    <definedNames>
      <definedName name="印刷"/>
    </defined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画面イメージ(振込一覧表） (2)"/>
      <sheetName val="アコーディオン画面"/>
    </sheetNames>
    <definedNames>
      <definedName name="機種SORT" refersTo="#REF!"/>
    </definedNames>
    <sheetDataSet>
      <sheetData sheetId="0"/>
      <sheetData sheetId="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PYFAN"/>
    </sheetNames>
    <definedNames>
      <definedName name="終了"/>
    </defined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変更履歴"/>
      <sheetName val="定義書"/>
      <sheetName val="処理記述"/>
      <sheetName val="データ項目記述（HEN001)"/>
      <sheetName val="オペ表示項目一覧"/>
      <sheetName val="エラーメッセージ"/>
      <sheetName val="補足説明（ｾｸﾞﾒﾝﾄ構造図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定義書"/>
      <sheetName val="変更履歴"/>
      <sheetName val="処理記述"/>
      <sheetName val="IPZ017"/>
      <sheetName val="IPA013"/>
      <sheetName val="IPA022"/>
      <sheetName val="IPA023"/>
      <sheetName val="オペ表示項目一覧"/>
      <sheetName val="エラーメッセージ"/>
      <sheetName val="補足説明（ｾｸﾞﾒﾝﾄ構造図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../../40_&#12489;&#12513;&#12452;&#12531;&#35373;&#35336;/&#12489;&#12513;&#12452;&#12531;&#20181;&#27096;&#26360;/UK/&#12527;&#12540;&#12463;&#12501;&#12525;&#12540;/&#23455;&#32318;&#30906;&#35469;&#31649;&#29702;/&#25215;&#35469;&#12523;&#12540;&#12488;&#20013;&#38291;&#12487;&#12540;&#12479;/" TargetMode="External"/><Relationship Id="rId2" Type="http://schemas.openxmlformats.org/officeDocument/2006/relationships/hyperlink" Target="../../40_&#12489;&#12513;&#12452;&#12531;&#35373;&#35336;/&#12489;&#12513;&#12452;&#12531;&#20181;&#27096;&#26360;/UK/&#12527;&#12540;&#12463;&#12501;&#12525;&#12540;/Export/" TargetMode="External"/><Relationship Id="rId1" Type="http://schemas.openxmlformats.org/officeDocument/2006/relationships/hyperlink" Target="../../../03_&#27010;&#35201;&#35373;&#35336;/01_&#27010;&#35201;&#35373;&#35336;&#26360;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file:///\\192.168.50.4\share\500_&#26032;&#27083;&#24819;&#38283;&#30330;\04_&#35373;&#35336;\40_&#12489;&#12513;&#12452;&#12531;&#35373;&#35336;\&#12489;&#12513;&#12452;&#12531;&#20181;&#27096;&#26360;\UK\at_&#23601;&#26989;\function_&#23601;&#26989;&#27231;&#33021;\&#23455;&#32318;&#20462;&#27491;\&#26376;&#21029;&#20462;&#27491;\&#20250;&#31038;&#12398;&#12501;&#12457;&#12540;&#12510;&#12483;&#12488;&#65288;&#12473;&#12510;&#12507;&#29256;&#65289;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37"/>
  <sheetViews>
    <sheetView showGridLines="0" zoomScale="85" zoomScaleNormal="85" workbookViewId="0">
      <pane ySplit="1" topLeftCell="A3" activePane="bottomLeft" state="frozen"/>
      <selection pane="bottomLeft" activeCell="D37" sqref="D37"/>
    </sheetView>
  </sheetViews>
  <sheetFormatPr defaultRowHeight="15.75" customHeight="1" outlineLevelRow="1"/>
  <cols>
    <col min="1" max="1" width="18.875" customWidth="1"/>
    <col min="2" max="2" width="15" customWidth="1"/>
    <col min="3" max="3" width="15.25" customWidth="1"/>
    <col min="4" max="4" width="139.625" customWidth="1"/>
    <col min="7" max="7" width="30.75" customWidth="1"/>
  </cols>
  <sheetData>
    <row r="1" spans="1:7" ht="27" customHeight="1"/>
    <row r="2" spans="1:7" ht="34.5" customHeight="1">
      <c r="A2" s="222" t="s">
        <v>68</v>
      </c>
      <c r="B2" s="222"/>
      <c r="C2" s="222"/>
      <c r="D2" s="222" t="s">
        <v>69</v>
      </c>
      <c r="E2" s="223" t="s">
        <v>81</v>
      </c>
      <c r="F2" s="223" t="s">
        <v>82</v>
      </c>
      <c r="G2" s="222" t="s">
        <v>70</v>
      </c>
    </row>
    <row r="3" spans="1:7" ht="15.75" customHeight="1" outlineLevel="1">
      <c r="A3" s="224" t="s">
        <v>83</v>
      </c>
      <c r="B3" s="224"/>
      <c r="C3" s="224"/>
      <c r="D3" s="224"/>
      <c r="E3" s="224"/>
      <c r="F3" s="224"/>
      <c r="G3" s="224"/>
    </row>
    <row r="4" spans="1:7" ht="15.75" customHeight="1" outlineLevel="1">
      <c r="A4" s="225"/>
      <c r="B4" s="225"/>
      <c r="C4" s="225"/>
      <c r="D4" s="96" t="s">
        <v>84</v>
      </c>
      <c r="E4" s="91"/>
      <c r="F4" s="92"/>
      <c r="G4" s="92"/>
    </row>
    <row r="5" spans="1:7" ht="15.75" customHeight="1" outlineLevel="1">
      <c r="A5" s="225"/>
      <c r="B5" s="225"/>
      <c r="C5" s="225"/>
      <c r="D5" s="226" t="s">
        <v>102</v>
      </c>
      <c r="E5" s="93" t="s">
        <v>85</v>
      </c>
      <c r="F5" s="93" t="s">
        <v>86</v>
      </c>
      <c r="G5" s="94"/>
    </row>
    <row r="6" spans="1:7" ht="15.75" customHeight="1" outlineLevel="1">
      <c r="A6" s="225"/>
      <c r="B6" s="225"/>
      <c r="C6" s="225"/>
      <c r="D6" s="96" t="s">
        <v>87</v>
      </c>
      <c r="E6" s="91"/>
      <c r="F6" s="92"/>
      <c r="G6" s="92"/>
    </row>
    <row r="7" spans="1:7" ht="15.75" customHeight="1" outlineLevel="1">
      <c r="A7" s="225"/>
      <c r="B7" s="225"/>
      <c r="C7" s="225"/>
      <c r="D7" s="226" t="s">
        <v>99</v>
      </c>
      <c r="E7" s="93" t="s">
        <v>85</v>
      </c>
      <c r="F7" s="93" t="s">
        <v>86</v>
      </c>
      <c r="G7" s="94"/>
    </row>
    <row r="8" spans="1:7" ht="15.75" customHeight="1" outlineLevel="1">
      <c r="A8" s="225"/>
      <c r="B8" s="225"/>
      <c r="C8" s="225"/>
      <c r="D8" s="227" t="s">
        <v>88</v>
      </c>
      <c r="E8" s="91"/>
      <c r="F8" s="92"/>
      <c r="G8" s="92"/>
    </row>
    <row r="9" spans="1:7" ht="15.75" customHeight="1" outlineLevel="1">
      <c r="A9" s="225"/>
      <c r="B9" s="225"/>
      <c r="C9" s="225"/>
      <c r="D9" s="226" t="s">
        <v>104</v>
      </c>
      <c r="E9" s="94" t="s">
        <v>89</v>
      </c>
      <c r="F9" s="94"/>
      <c r="G9" s="94"/>
    </row>
    <row r="10" spans="1:7" ht="15.75" customHeight="1" outlineLevel="1">
      <c r="A10" s="225"/>
      <c r="B10" s="225"/>
      <c r="C10" s="225"/>
      <c r="D10" s="226" t="s">
        <v>90</v>
      </c>
      <c r="E10" s="94" t="s">
        <v>89</v>
      </c>
      <c r="F10" s="94"/>
      <c r="G10" s="94"/>
    </row>
    <row r="11" spans="1:7" ht="15.75" customHeight="1" outlineLevel="1">
      <c r="A11" s="224" t="s">
        <v>91</v>
      </c>
      <c r="B11" s="224"/>
      <c r="C11" s="224"/>
      <c r="D11" s="224"/>
      <c r="E11" s="224"/>
      <c r="F11" s="224"/>
      <c r="G11" s="224"/>
    </row>
    <row r="12" spans="1:7" ht="15.75" customHeight="1" outlineLevel="1">
      <c r="A12" s="231"/>
      <c r="B12" s="231"/>
      <c r="C12" s="231"/>
      <c r="D12" s="228" t="s">
        <v>92</v>
      </c>
      <c r="E12" s="91"/>
      <c r="F12" s="92"/>
      <c r="G12" s="92"/>
    </row>
    <row r="13" spans="1:7" ht="15.75" customHeight="1" outlineLevel="1">
      <c r="A13" s="231"/>
      <c r="B13" s="231"/>
      <c r="C13" s="231"/>
      <c r="D13" s="94" t="s">
        <v>106</v>
      </c>
      <c r="E13" s="93"/>
      <c r="F13" s="93" t="s">
        <v>109</v>
      </c>
      <c r="G13" s="94"/>
    </row>
    <row r="14" spans="1:7" ht="15.75" customHeight="1" outlineLevel="1">
      <c r="A14" s="231"/>
      <c r="B14" s="231"/>
      <c r="C14" s="231"/>
      <c r="D14" s="228" t="s">
        <v>93</v>
      </c>
      <c r="E14" s="91"/>
      <c r="F14" s="92"/>
      <c r="G14" s="92"/>
    </row>
    <row r="15" spans="1:7" ht="15.75" customHeight="1" outlineLevel="1">
      <c r="A15" s="231"/>
      <c r="B15" s="231"/>
      <c r="C15" s="231"/>
      <c r="D15" s="94" t="s">
        <v>111</v>
      </c>
      <c r="E15" s="94" t="s">
        <v>89</v>
      </c>
      <c r="F15" s="94"/>
      <c r="G15" s="94"/>
    </row>
    <row r="16" spans="1:7" ht="15.75" customHeight="1" outlineLevel="1">
      <c r="A16" s="95" t="s">
        <v>94</v>
      </c>
      <c r="B16" s="95"/>
      <c r="C16" s="95"/>
      <c r="D16" s="95"/>
      <c r="E16" s="95"/>
      <c r="F16" s="95"/>
      <c r="G16" s="95"/>
    </row>
    <row r="17" spans="1:7" ht="15.75" customHeight="1" outlineLevel="1">
      <c r="A17" s="95" t="s">
        <v>95</v>
      </c>
      <c r="B17" s="95"/>
      <c r="C17" s="95"/>
      <c r="D17" s="96" t="s">
        <v>96</v>
      </c>
      <c r="E17" s="94"/>
      <c r="F17" s="94"/>
      <c r="G17" s="94" t="s">
        <v>97</v>
      </c>
    </row>
    <row r="18" spans="1:7" ht="15.75" customHeight="1" outlineLevel="1">
      <c r="A18" s="224" t="s">
        <v>216</v>
      </c>
      <c r="B18" s="224" t="s">
        <v>217</v>
      </c>
      <c r="C18" s="224" t="s">
        <v>218</v>
      </c>
      <c r="D18" s="224"/>
      <c r="E18" s="224"/>
      <c r="F18" s="224"/>
      <c r="G18" s="224"/>
    </row>
    <row r="19" spans="1:7" ht="15.75" customHeight="1">
      <c r="A19" s="230"/>
      <c r="B19" s="232" t="s">
        <v>222</v>
      </c>
      <c r="C19" s="220" t="s">
        <v>220</v>
      </c>
      <c r="D19" s="220" t="s">
        <v>223</v>
      </c>
      <c r="E19" s="94" t="s">
        <v>89</v>
      </c>
      <c r="F19" s="94"/>
      <c r="G19" s="94"/>
    </row>
    <row r="20" spans="1:7" ht="15.75" customHeight="1">
      <c r="A20" s="230"/>
      <c r="B20" s="232"/>
      <c r="C20" s="220" t="s">
        <v>128</v>
      </c>
      <c r="D20" s="220" t="s">
        <v>224</v>
      </c>
      <c r="E20" s="94" t="s">
        <v>89</v>
      </c>
      <c r="F20" s="94"/>
      <c r="G20" s="220"/>
    </row>
    <row r="21" spans="1:7" ht="15.75" customHeight="1">
      <c r="A21" s="230"/>
      <c r="B21" s="230" t="s">
        <v>225</v>
      </c>
      <c r="C21" s="220" t="s">
        <v>220</v>
      </c>
      <c r="D21" s="220" t="s">
        <v>226</v>
      </c>
      <c r="E21" s="94" t="s">
        <v>89</v>
      </c>
      <c r="F21" s="94"/>
      <c r="G21" s="220"/>
    </row>
    <row r="22" spans="1:7" ht="15.75" customHeight="1">
      <c r="A22" s="230"/>
      <c r="B22" s="230"/>
      <c r="C22" s="220" t="s">
        <v>156</v>
      </c>
      <c r="D22" s="220" t="s">
        <v>227</v>
      </c>
      <c r="E22" s="94" t="s">
        <v>89</v>
      </c>
      <c r="F22" s="94"/>
      <c r="G22" s="220"/>
    </row>
    <row r="23" spans="1:7" ht="15.75" customHeight="1">
      <c r="A23" s="230"/>
      <c r="B23" s="230" t="s">
        <v>228</v>
      </c>
      <c r="C23" s="220" t="s">
        <v>220</v>
      </c>
      <c r="D23" s="220" t="s">
        <v>229</v>
      </c>
      <c r="E23" s="94" t="s">
        <v>89</v>
      </c>
      <c r="F23" s="94"/>
      <c r="G23" s="220"/>
    </row>
    <row r="24" spans="1:7" ht="15.75" customHeight="1">
      <c r="A24" s="230"/>
      <c r="B24" s="230"/>
      <c r="C24" s="220" t="s">
        <v>228</v>
      </c>
      <c r="D24" s="220" t="s">
        <v>230</v>
      </c>
      <c r="E24" s="94" t="s">
        <v>89</v>
      </c>
      <c r="F24" s="94"/>
      <c r="G24" s="220"/>
    </row>
    <row r="25" spans="1:7" ht="15.75" customHeight="1">
      <c r="A25" s="230"/>
      <c r="B25" s="230" t="s">
        <v>231</v>
      </c>
      <c r="C25" s="220" t="s">
        <v>220</v>
      </c>
      <c r="D25" s="220" t="s">
        <v>232</v>
      </c>
      <c r="E25" s="94" t="s">
        <v>89</v>
      </c>
      <c r="F25" s="94"/>
      <c r="G25" s="220"/>
    </row>
    <row r="26" spans="1:7" ht="15.75" customHeight="1">
      <c r="A26" s="230"/>
      <c r="B26" s="230"/>
      <c r="C26" s="220" t="s">
        <v>163</v>
      </c>
      <c r="D26" s="220" t="s">
        <v>233</v>
      </c>
      <c r="E26" s="94" t="s">
        <v>89</v>
      </c>
      <c r="F26" s="94"/>
      <c r="G26" s="220"/>
    </row>
    <row r="27" spans="1:7" ht="15.75" customHeight="1">
      <c r="A27" s="230" t="s">
        <v>234</v>
      </c>
      <c r="B27" s="229" t="s">
        <v>219</v>
      </c>
      <c r="C27" s="229" t="s">
        <v>220</v>
      </c>
      <c r="D27" s="229" t="s">
        <v>235</v>
      </c>
      <c r="E27" s="225" t="s">
        <v>89</v>
      </c>
      <c r="F27" s="225"/>
      <c r="G27" s="225"/>
    </row>
    <row r="28" spans="1:7" ht="15.75" customHeight="1">
      <c r="A28" s="230"/>
      <c r="B28" s="229" t="s">
        <v>236</v>
      </c>
      <c r="C28" s="229" t="s">
        <v>220</v>
      </c>
      <c r="D28" s="229" t="s">
        <v>237</v>
      </c>
      <c r="E28" s="225" t="s">
        <v>89</v>
      </c>
      <c r="F28" s="225"/>
      <c r="G28" s="225"/>
    </row>
    <row r="29" spans="1:7" ht="15.75" customHeight="1">
      <c r="A29" s="230"/>
      <c r="B29" s="229" t="s">
        <v>238</v>
      </c>
      <c r="C29" s="229" t="s">
        <v>220</v>
      </c>
      <c r="D29" s="229" t="s">
        <v>239</v>
      </c>
      <c r="E29" s="225" t="s">
        <v>89</v>
      </c>
      <c r="F29" s="225"/>
      <c r="G29" s="225"/>
    </row>
    <row r="30" spans="1:7" ht="15.75" customHeight="1">
      <c r="A30" s="230" t="s">
        <v>240</v>
      </c>
      <c r="B30" s="230" t="s">
        <v>219</v>
      </c>
      <c r="C30" s="220" t="s">
        <v>220</v>
      </c>
      <c r="D30" s="220" t="s">
        <v>241</v>
      </c>
      <c r="E30" s="94" t="s">
        <v>89</v>
      </c>
      <c r="F30" s="94"/>
      <c r="G30" s="94"/>
    </row>
    <row r="31" spans="1:7" ht="15.75" customHeight="1">
      <c r="A31" s="230"/>
      <c r="B31" s="230"/>
      <c r="C31" s="220" t="s">
        <v>242</v>
      </c>
      <c r="D31" s="220" t="s">
        <v>243</v>
      </c>
      <c r="E31" s="94" t="s">
        <v>89</v>
      </c>
      <c r="F31" s="94"/>
      <c r="G31" s="94"/>
    </row>
    <row r="32" spans="1:7" ht="15.75" customHeight="1">
      <c r="A32" s="230"/>
      <c r="B32" s="220" t="s">
        <v>221</v>
      </c>
      <c r="C32" s="220" t="s">
        <v>220</v>
      </c>
      <c r="D32" s="220" t="s">
        <v>244</v>
      </c>
      <c r="E32" s="94" t="s">
        <v>89</v>
      </c>
      <c r="F32" s="94"/>
      <c r="G32" s="94"/>
    </row>
    <row r="33" spans="1:7" ht="15.75" customHeight="1">
      <c r="A33" s="230"/>
      <c r="B33" s="220" t="s">
        <v>238</v>
      </c>
      <c r="C33" s="220" t="s">
        <v>220</v>
      </c>
      <c r="D33" s="220" t="s">
        <v>245</v>
      </c>
      <c r="E33" s="94" t="s">
        <v>89</v>
      </c>
      <c r="F33" s="94"/>
      <c r="G33" s="94"/>
    </row>
    <row r="34" spans="1:7" ht="15.75" customHeight="1">
      <c r="A34" s="220" t="s">
        <v>212</v>
      </c>
      <c r="B34" s="220" t="s">
        <v>219</v>
      </c>
      <c r="C34" s="220" t="s">
        <v>246</v>
      </c>
      <c r="D34" s="221" t="s">
        <v>247</v>
      </c>
      <c r="E34" s="93" t="s">
        <v>85</v>
      </c>
      <c r="F34" s="93" t="s">
        <v>248</v>
      </c>
      <c r="G34" s="94"/>
    </row>
    <row r="37" spans="1:7" ht="15.75" customHeight="1">
      <c r="B37" s="74"/>
    </row>
  </sheetData>
  <mergeCells count="11">
    <mergeCell ref="A30:A33"/>
    <mergeCell ref="B30:B31"/>
    <mergeCell ref="A12:A15"/>
    <mergeCell ref="B12:B15"/>
    <mergeCell ref="C12:C15"/>
    <mergeCell ref="A19:A26"/>
    <mergeCell ref="B19:B20"/>
    <mergeCell ref="B21:B22"/>
    <mergeCell ref="B23:B24"/>
    <mergeCell ref="B25:B26"/>
    <mergeCell ref="A27:A29"/>
  </mergeCells>
  <phoneticPr fontId="6"/>
  <conditionalFormatting sqref="A3:C3 A11:C11 A16:C16">
    <cfRule type="expression" dxfId="6" priority="3">
      <formula>$A3&lt;&gt;""</formula>
    </cfRule>
  </conditionalFormatting>
  <conditionalFormatting sqref="A18:C18">
    <cfRule type="expression" dxfId="5" priority="1">
      <formula>$A18&lt;&gt;""</formula>
    </cfRule>
  </conditionalFormatting>
  <conditionalFormatting sqref="A2:G2">
    <cfRule type="expression" dxfId="4" priority="2">
      <formula>$A2&lt;&gt;""</formula>
    </cfRule>
  </conditionalFormatting>
  <hyperlinks>
    <hyperlink ref="D17" r:id="rId1" xr:uid="{2C3BA7A1-C941-46D4-9A9A-D95B019B798C}"/>
    <hyperlink ref="D4" r:id="rId2" xr:uid="{606A0D69-5515-42FA-AAF4-12474CF42943}"/>
    <hyperlink ref="D6" r:id="rId3" xr:uid="{F69F3CFC-78E0-4845-8375-B7E56D53D3BA}"/>
    <hyperlink ref="D8" r:id="rId4" xr:uid="{11C27FDB-A9E2-4BE9-814A-760143BB58AE}"/>
  </hyperlinks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08"/>
  <sheetViews>
    <sheetView showGridLines="0" tabSelected="1" zoomScale="85" zoomScaleNormal="85" zoomScaleSheetLayoutView="55" zoomScalePageLayoutView="85" workbookViewId="0">
      <pane ySplit="1" topLeftCell="A234" activePane="bottomLeft" state="frozen"/>
      <selection pane="bottomLeft" activeCell="F615" activeCellId="1" sqref="F614 F615"/>
    </sheetView>
  </sheetViews>
  <sheetFormatPr defaultColWidth="8.25" defaultRowHeight="14.25" outlineLevelRow="1"/>
  <cols>
    <col min="1" max="1" width="1.5" style="148" customWidth="1"/>
    <col min="2" max="2" width="6.625" style="148" customWidth="1"/>
    <col min="3" max="3" width="9.125" style="148" customWidth="1"/>
    <col min="4" max="4" width="83" style="148" customWidth="1"/>
    <col min="5" max="5" width="79.25" style="148" bestFit="1" customWidth="1"/>
    <col min="6" max="6" width="10.25" style="148" customWidth="1"/>
    <col min="7" max="7" width="9" style="148" customWidth="1"/>
    <col min="8" max="16384" width="8.25" style="148"/>
  </cols>
  <sheetData>
    <row r="1" spans="2:7" ht="15">
      <c r="B1" s="154" t="s">
        <v>74</v>
      </c>
      <c r="C1" s="154" t="s">
        <v>71</v>
      </c>
      <c r="D1" s="154" t="s">
        <v>75</v>
      </c>
      <c r="E1" s="155" t="s">
        <v>72</v>
      </c>
      <c r="F1" s="155" t="s">
        <v>73</v>
      </c>
      <c r="G1" s="155" t="s">
        <v>76</v>
      </c>
    </row>
    <row r="2" spans="2:7" ht="15.75" outlineLevel="1">
      <c r="B2" s="108">
        <v>1</v>
      </c>
      <c r="C2" s="104" t="s">
        <v>101</v>
      </c>
      <c r="D2" s="105"/>
      <c r="E2" s="106"/>
      <c r="F2" s="106"/>
      <c r="G2" s="108"/>
    </row>
    <row r="3" spans="2:7" ht="15.75" outlineLevel="1">
      <c r="B3" s="108"/>
      <c r="C3" s="108"/>
      <c r="D3" s="108"/>
      <c r="E3" s="109" t="s">
        <v>98</v>
      </c>
      <c r="F3" s="110">
        <v>0.5</v>
      </c>
      <c r="G3" s="108"/>
    </row>
    <row r="4" spans="2:7" ht="15.75" outlineLevel="1">
      <c r="B4" s="108"/>
      <c r="C4" s="108"/>
      <c r="D4" s="108"/>
      <c r="E4" s="109" t="s">
        <v>112</v>
      </c>
      <c r="F4" s="110">
        <f>0.5*5</f>
        <v>2.5</v>
      </c>
      <c r="G4" s="108"/>
    </row>
    <row r="5" spans="2:7" ht="15.75" outlineLevel="1">
      <c r="B5" s="108"/>
      <c r="C5" s="108"/>
      <c r="D5" s="108"/>
      <c r="E5" s="109" t="s">
        <v>113</v>
      </c>
      <c r="F5" s="110">
        <f>1.5 *1</f>
        <v>1.5</v>
      </c>
      <c r="G5" s="108"/>
    </row>
    <row r="6" spans="2:7" ht="15.75" outlineLevel="1">
      <c r="B6" s="108"/>
      <c r="C6" s="108"/>
      <c r="D6" s="108"/>
      <c r="E6" s="125"/>
      <c r="F6" s="126"/>
      <c r="G6" s="108"/>
    </row>
    <row r="7" spans="2:7" ht="15.75" outlineLevel="1">
      <c r="B7" s="108"/>
      <c r="C7" s="108"/>
      <c r="D7" s="108"/>
      <c r="E7" s="111"/>
      <c r="F7" s="112"/>
      <c r="G7" s="108"/>
    </row>
    <row r="8" spans="2:7" ht="15.75" outlineLevel="1">
      <c r="B8" s="108"/>
      <c r="C8" s="108"/>
      <c r="D8" s="108"/>
      <c r="E8" s="111"/>
      <c r="F8" s="112"/>
      <c r="G8" s="108"/>
    </row>
    <row r="9" spans="2:7" ht="71.45" customHeight="1" outlineLevel="1">
      <c r="B9" s="108"/>
      <c r="C9" s="108"/>
      <c r="D9" s="108"/>
      <c r="E9" s="113"/>
      <c r="F9" s="108"/>
      <c r="G9" s="108"/>
    </row>
    <row r="10" spans="2:7" ht="130.9" customHeight="1" outlineLevel="1">
      <c r="B10" s="108"/>
      <c r="C10" s="108"/>
      <c r="D10" s="108"/>
      <c r="E10" s="115"/>
      <c r="F10" s="108"/>
      <c r="G10" s="108"/>
    </row>
    <row r="11" spans="2:7" ht="15.75" outlineLevel="1">
      <c r="B11" s="108">
        <v>2</v>
      </c>
      <c r="C11" s="104" t="s">
        <v>100</v>
      </c>
      <c r="D11" s="105"/>
      <c r="E11" s="106"/>
      <c r="F11" s="106"/>
      <c r="G11" s="108"/>
    </row>
    <row r="12" spans="2:7" ht="15.75" outlineLevel="1">
      <c r="B12" s="108"/>
      <c r="C12" s="120"/>
      <c r="D12" s="120"/>
      <c r="E12" s="109" t="s">
        <v>103</v>
      </c>
      <c r="F12" s="110"/>
      <c r="G12" s="147"/>
    </row>
    <row r="13" spans="2:7" ht="15.75" outlineLevel="1">
      <c r="B13" s="108"/>
      <c r="C13" s="108"/>
      <c r="D13" s="108"/>
      <c r="E13" s="109" t="s">
        <v>114</v>
      </c>
      <c r="F13" s="110">
        <f>1*3</f>
        <v>3</v>
      </c>
      <c r="G13" s="108"/>
    </row>
    <row r="14" spans="2:7" ht="15.75" outlineLevel="1">
      <c r="B14" s="108"/>
      <c r="C14" s="108"/>
      <c r="D14" s="108"/>
      <c r="E14" s="109" t="s">
        <v>115</v>
      </c>
      <c r="F14" s="110">
        <f>1.5*1</f>
        <v>1.5</v>
      </c>
      <c r="G14" s="108"/>
    </row>
    <row r="15" spans="2:7" ht="15.75" outlineLevel="1">
      <c r="B15" s="108"/>
      <c r="C15" s="108"/>
      <c r="D15" s="108"/>
      <c r="E15" s="125"/>
      <c r="F15" s="126"/>
      <c r="G15" s="108"/>
    </row>
    <row r="16" spans="2:7" ht="15.75" outlineLevel="1">
      <c r="B16" s="108"/>
      <c r="C16" s="108"/>
      <c r="D16" s="108"/>
      <c r="E16" s="111"/>
      <c r="F16" s="112"/>
      <c r="G16" s="108"/>
    </row>
    <row r="17" spans="2:7" ht="15.75" outlineLevel="1">
      <c r="B17" s="108"/>
      <c r="C17" s="108"/>
      <c r="D17" s="108"/>
      <c r="E17" s="111"/>
      <c r="F17" s="112"/>
      <c r="G17" s="108"/>
    </row>
    <row r="18" spans="2:7" ht="15.75" outlineLevel="1">
      <c r="B18" s="108"/>
      <c r="C18" s="108"/>
      <c r="D18" s="108"/>
      <c r="E18" s="108"/>
      <c r="F18" s="108"/>
      <c r="G18" s="108"/>
    </row>
    <row r="19" spans="2:7" ht="15.75" outlineLevel="1">
      <c r="B19" s="108"/>
      <c r="C19" s="108"/>
      <c r="D19" s="108"/>
      <c r="E19" s="108"/>
      <c r="F19" s="108"/>
      <c r="G19" s="108"/>
    </row>
    <row r="20" spans="2:7" ht="15.75" outlineLevel="1">
      <c r="B20" s="108"/>
      <c r="C20" s="108"/>
      <c r="D20" s="108"/>
      <c r="E20" s="108"/>
      <c r="F20" s="108"/>
      <c r="G20" s="108"/>
    </row>
    <row r="21" spans="2:7" ht="15.75" outlineLevel="1">
      <c r="B21" s="108"/>
      <c r="C21" s="108"/>
      <c r="D21" s="108"/>
      <c r="E21" s="108"/>
      <c r="F21" s="108"/>
      <c r="G21" s="108"/>
    </row>
    <row r="22" spans="2:7" ht="15.75" outlineLevel="1">
      <c r="B22" s="108"/>
      <c r="C22" s="108"/>
      <c r="D22" s="108"/>
      <c r="E22" s="108"/>
      <c r="F22" s="108"/>
      <c r="G22" s="108"/>
    </row>
    <row r="23" spans="2:7" s="156" customFormat="1" ht="15.75" outlineLevel="1">
      <c r="B23" s="127"/>
      <c r="C23" s="127"/>
      <c r="D23" s="127"/>
      <c r="E23" s="127"/>
      <c r="F23" s="127"/>
      <c r="G23" s="127"/>
    </row>
    <row r="24" spans="2:7" s="156" customFormat="1" ht="15.75" outlineLevel="1">
      <c r="B24" s="127"/>
      <c r="C24" s="127"/>
      <c r="D24" s="127"/>
      <c r="E24" s="127"/>
      <c r="F24" s="127"/>
      <c r="G24" s="127"/>
    </row>
    <row r="25" spans="2:7" ht="15.75" outlineLevel="1">
      <c r="B25" s="108"/>
      <c r="C25" s="108"/>
      <c r="D25" s="108"/>
      <c r="E25" s="108"/>
      <c r="F25" s="108"/>
      <c r="G25" s="108"/>
    </row>
    <row r="26" spans="2:7" ht="15.6" customHeight="1" outlineLevel="1">
      <c r="B26" s="108"/>
      <c r="C26" s="108"/>
      <c r="D26" s="108"/>
      <c r="E26" s="108"/>
      <c r="F26" s="108"/>
      <c r="G26" s="108"/>
    </row>
    <row r="27" spans="2:7" ht="15.6" customHeight="1" outlineLevel="1">
      <c r="B27" s="108"/>
      <c r="C27" s="108"/>
      <c r="D27" s="108"/>
      <c r="E27" s="108"/>
      <c r="F27" s="108"/>
      <c r="G27" s="108"/>
    </row>
    <row r="28" spans="2:7" ht="15.6" customHeight="1" outlineLevel="1">
      <c r="B28" s="108"/>
      <c r="C28" s="108"/>
      <c r="D28" s="108"/>
      <c r="E28" s="108"/>
      <c r="F28" s="108"/>
      <c r="G28" s="108"/>
    </row>
    <row r="29" spans="2:7" ht="15.6" customHeight="1" outlineLevel="1">
      <c r="B29" s="108"/>
      <c r="C29" s="108"/>
      <c r="D29" s="108"/>
      <c r="E29" s="108"/>
      <c r="F29" s="108"/>
      <c r="G29" s="108"/>
    </row>
    <row r="30" spans="2:7" ht="15.75" outlineLevel="1">
      <c r="B30" s="108"/>
      <c r="C30" s="120"/>
      <c r="D30" s="120"/>
      <c r="E30" s="149"/>
      <c r="F30" s="120"/>
      <c r="G30" s="108"/>
    </row>
    <row r="31" spans="2:7" ht="15.75" outlineLevel="1">
      <c r="B31" s="108">
        <v>3</v>
      </c>
      <c r="C31" s="104" t="s">
        <v>107</v>
      </c>
      <c r="D31" s="105"/>
      <c r="E31" s="106"/>
      <c r="F31" s="106"/>
      <c r="G31" s="108"/>
    </row>
    <row r="32" spans="2:7" ht="15.75" outlineLevel="1">
      <c r="B32" s="108"/>
      <c r="C32" s="108"/>
      <c r="D32" s="108"/>
      <c r="E32" s="109" t="s">
        <v>116</v>
      </c>
      <c r="F32" s="110">
        <f>0.3*5</f>
        <v>1.5</v>
      </c>
      <c r="G32" s="108"/>
    </row>
    <row r="33" spans="2:7" ht="15.75" outlineLevel="1">
      <c r="B33" s="108"/>
      <c r="C33" s="108"/>
      <c r="D33" s="108"/>
      <c r="E33" s="109" t="s">
        <v>117</v>
      </c>
      <c r="F33" s="110">
        <f>0.5*1</f>
        <v>0.5</v>
      </c>
      <c r="G33" s="108"/>
    </row>
    <row r="34" spans="2:7" ht="15.75" outlineLevel="1">
      <c r="B34" s="108"/>
      <c r="C34" s="108"/>
      <c r="D34" s="108"/>
      <c r="E34" s="111"/>
      <c r="F34" s="126"/>
      <c r="G34" s="108"/>
    </row>
    <row r="35" spans="2:7" ht="15.75" outlineLevel="1">
      <c r="B35" s="108"/>
      <c r="C35" s="108"/>
      <c r="D35" s="108"/>
      <c r="E35" s="111"/>
      <c r="F35" s="112"/>
      <c r="G35" s="108"/>
    </row>
    <row r="36" spans="2:7" ht="15.75" outlineLevel="1">
      <c r="B36" s="108"/>
      <c r="C36" s="108"/>
      <c r="D36" s="108"/>
      <c r="E36" s="111"/>
      <c r="F36" s="112"/>
      <c r="G36" s="108"/>
    </row>
    <row r="37" spans="2:7" ht="15.75" outlineLevel="1">
      <c r="B37" s="108"/>
      <c r="C37" s="108"/>
      <c r="D37" s="108"/>
      <c r="E37" s="111"/>
      <c r="F37" s="112"/>
      <c r="G37" s="108"/>
    </row>
    <row r="38" spans="2:7" ht="15" customHeight="1" outlineLevel="1">
      <c r="B38" s="108"/>
      <c r="C38" s="108"/>
      <c r="D38" s="108"/>
      <c r="E38" s="111"/>
      <c r="F38" s="112"/>
      <c r="G38" s="108"/>
    </row>
    <row r="39" spans="2:7" ht="16.5" customHeight="1" outlineLevel="1">
      <c r="B39" s="108"/>
      <c r="C39" s="108"/>
      <c r="D39" s="108"/>
      <c r="E39" s="111"/>
      <c r="F39" s="112"/>
      <c r="G39" s="108"/>
    </row>
    <row r="40" spans="2:7" ht="16.5" customHeight="1" outlineLevel="1">
      <c r="B40" s="108"/>
      <c r="C40" s="108"/>
      <c r="D40" s="108"/>
      <c r="E40" s="111"/>
      <c r="F40" s="112"/>
      <c r="G40" s="108"/>
    </row>
    <row r="41" spans="2:7" ht="16.5" customHeight="1" outlineLevel="1">
      <c r="B41" s="108"/>
      <c r="C41" s="108"/>
      <c r="D41" s="108"/>
      <c r="E41" s="111"/>
      <c r="F41" s="112"/>
      <c r="G41" s="108"/>
    </row>
    <row r="42" spans="2:7" ht="16.5" customHeight="1" outlineLevel="1">
      <c r="B42" s="108"/>
      <c r="C42" s="108"/>
      <c r="D42" s="108"/>
      <c r="E42" s="111"/>
      <c r="F42" s="112"/>
      <c r="G42" s="108"/>
    </row>
    <row r="43" spans="2:7" ht="16.899999999999999" customHeight="1" outlineLevel="1">
      <c r="B43" s="108"/>
      <c r="C43" s="108"/>
      <c r="D43" s="108"/>
      <c r="E43" s="111"/>
      <c r="F43" s="112"/>
      <c r="G43" s="108"/>
    </row>
    <row r="44" spans="2:7" ht="16.5" customHeight="1" outlineLevel="1">
      <c r="B44" s="108"/>
      <c r="C44" s="108"/>
      <c r="D44" s="108"/>
      <c r="E44" s="111"/>
      <c r="F44" s="112"/>
      <c r="G44" s="108"/>
    </row>
    <row r="45" spans="2:7" ht="16.5" customHeight="1" outlineLevel="1">
      <c r="B45" s="108"/>
      <c r="C45" s="108"/>
      <c r="D45" s="108"/>
      <c r="E45" s="111"/>
      <c r="F45" s="112"/>
      <c r="G45" s="108"/>
    </row>
    <row r="46" spans="2:7" ht="16.5" customHeight="1" outlineLevel="1">
      <c r="B46" s="108"/>
      <c r="C46" s="108"/>
      <c r="D46" s="108"/>
      <c r="E46" s="111"/>
      <c r="F46" s="112"/>
      <c r="G46" s="108"/>
    </row>
    <row r="47" spans="2:7" ht="16.5" customHeight="1" outlineLevel="1">
      <c r="B47" s="108"/>
      <c r="C47" s="108"/>
      <c r="D47" s="108"/>
      <c r="E47" s="113"/>
      <c r="F47" s="112"/>
      <c r="G47" s="108"/>
    </row>
    <row r="48" spans="2:7" ht="16.5" customHeight="1" outlineLevel="1">
      <c r="B48" s="108"/>
      <c r="C48" s="108"/>
      <c r="D48" s="108"/>
      <c r="E48" s="111"/>
      <c r="F48" s="112"/>
      <c r="G48" s="108"/>
    </row>
    <row r="49" spans="2:7" ht="16.5" customHeight="1" outlineLevel="1">
      <c r="B49" s="108"/>
      <c r="C49" s="108"/>
      <c r="D49" s="108"/>
      <c r="E49" s="111"/>
      <c r="F49" s="112"/>
      <c r="G49" s="108"/>
    </row>
    <row r="50" spans="2:7" ht="16.5" customHeight="1" outlineLevel="1">
      <c r="B50" s="108"/>
      <c r="C50" s="108"/>
      <c r="D50" s="108"/>
      <c r="E50" s="111"/>
      <c r="F50" s="112"/>
      <c r="G50" s="108"/>
    </row>
    <row r="51" spans="2:7" ht="16.5" customHeight="1" outlineLevel="1">
      <c r="B51" s="108"/>
      <c r="C51" s="108"/>
      <c r="D51" s="108"/>
      <c r="E51" s="111"/>
      <c r="F51" s="112"/>
      <c r="G51" s="108"/>
    </row>
    <row r="52" spans="2:7" ht="16.5" customHeight="1" outlineLevel="1">
      <c r="B52" s="108"/>
      <c r="C52" s="108"/>
      <c r="D52" s="108"/>
      <c r="E52" s="111"/>
      <c r="F52" s="112"/>
      <c r="G52" s="108"/>
    </row>
    <row r="53" spans="2:7" ht="16.5" customHeight="1" outlineLevel="1">
      <c r="B53" s="108"/>
      <c r="C53" s="108"/>
      <c r="D53" s="108"/>
      <c r="E53" s="111"/>
      <c r="F53" s="112"/>
      <c r="G53" s="108"/>
    </row>
    <row r="54" spans="2:7" ht="16.5" customHeight="1" outlineLevel="1">
      <c r="B54" s="108"/>
      <c r="C54" s="108"/>
      <c r="D54" s="108"/>
      <c r="E54" s="111"/>
      <c r="F54" s="112"/>
      <c r="G54" s="108"/>
    </row>
    <row r="55" spans="2:7" ht="16.5" customHeight="1" outlineLevel="1">
      <c r="B55" s="108"/>
      <c r="C55" s="108"/>
      <c r="D55" s="108"/>
      <c r="E55" s="111"/>
      <c r="F55" s="112"/>
      <c r="G55" s="108"/>
    </row>
    <row r="56" spans="2:7" ht="16.5" customHeight="1" outlineLevel="1">
      <c r="B56" s="108"/>
      <c r="C56" s="108"/>
      <c r="D56" s="108"/>
      <c r="E56" s="111"/>
      <c r="F56" s="112"/>
      <c r="G56" s="108"/>
    </row>
    <row r="57" spans="2:7" ht="16.5" customHeight="1" outlineLevel="1">
      <c r="B57" s="108"/>
      <c r="C57" s="108"/>
      <c r="D57" s="108"/>
      <c r="E57" s="111"/>
      <c r="F57" s="112"/>
      <c r="G57" s="108"/>
    </row>
    <row r="58" spans="2:7" ht="16.5" customHeight="1" outlineLevel="1">
      <c r="B58" s="108"/>
      <c r="C58" s="108"/>
      <c r="D58" s="108"/>
      <c r="E58" s="111"/>
      <c r="F58" s="112"/>
      <c r="G58" s="108"/>
    </row>
    <row r="59" spans="2:7" ht="16.5" customHeight="1" outlineLevel="1">
      <c r="B59" s="108"/>
      <c r="C59" s="108"/>
      <c r="D59" s="108"/>
      <c r="E59" s="111"/>
      <c r="F59" s="112"/>
      <c r="G59" s="108"/>
    </row>
    <row r="60" spans="2:7" ht="16.5" customHeight="1" outlineLevel="1">
      <c r="B60" s="108"/>
      <c r="C60" s="108"/>
      <c r="D60" s="108"/>
      <c r="E60" s="111"/>
      <c r="F60" s="112"/>
      <c r="G60" s="108"/>
    </row>
    <row r="61" spans="2:7" ht="16.5" customHeight="1" outlineLevel="1">
      <c r="B61" s="108"/>
      <c r="C61" s="108"/>
      <c r="D61" s="108"/>
      <c r="E61" s="111"/>
      <c r="F61" s="112"/>
      <c r="G61" s="108"/>
    </row>
    <row r="62" spans="2:7" ht="16.5" customHeight="1" outlineLevel="1">
      <c r="B62" s="108"/>
      <c r="C62" s="108"/>
      <c r="D62" s="108"/>
      <c r="E62" s="111"/>
      <c r="F62" s="112"/>
      <c r="G62" s="108"/>
    </row>
    <row r="63" spans="2:7" ht="16.5" customHeight="1" outlineLevel="1">
      <c r="B63" s="108"/>
      <c r="C63" s="108"/>
      <c r="D63" s="108"/>
      <c r="E63" s="113"/>
      <c r="F63" s="112"/>
      <c r="G63" s="108"/>
    </row>
    <row r="64" spans="2:7" ht="15" customHeight="1" outlineLevel="1">
      <c r="B64" s="108"/>
      <c r="C64" s="108"/>
      <c r="D64" s="108"/>
      <c r="E64" s="113"/>
      <c r="F64" s="108"/>
      <c r="G64" s="108"/>
    </row>
    <row r="65" spans="2:7" ht="15.75" outlineLevel="1">
      <c r="B65" s="108"/>
      <c r="C65" s="108"/>
      <c r="D65" s="108"/>
      <c r="E65" s="149"/>
      <c r="F65" s="108"/>
      <c r="G65" s="108"/>
    </row>
    <row r="66" spans="2:7" ht="15.75" outlineLevel="1">
      <c r="B66" s="108">
        <v>4</v>
      </c>
      <c r="C66" s="104" t="s">
        <v>105</v>
      </c>
      <c r="D66" s="105"/>
      <c r="E66" s="106"/>
      <c r="F66" s="106"/>
      <c r="G66" s="108"/>
    </row>
    <row r="67" spans="2:7" ht="15.75" outlineLevel="1">
      <c r="B67" s="108"/>
      <c r="C67" s="108"/>
      <c r="D67" s="108"/>
      <c r="E67" s="109" t="s">
        <v>118</v>
      </c>
      <c r="F67" s="110">
        <f>0.3*4</f>
        <v>1.2</v>
      </c>
      <c r="G67" s="108"/>
    </row>
    <row r="68" spans="2:7" ht="15.75" outlineLevel="1">
      <c r="B68" s="108"/>
      <c r="C68" s="108"/>
      <c r="D68" s="108"/>
      <c r="E68" s="109" t="s">
        <v>119</v>
      </c>
      <c r="F68" s="110">
        <f>0.5*1</f>
        <v>0.5</v>
      </c>
      <c r="G68" s="108"/>
    </row>
    <row r="69" spans="2:7" ht="15.75" outlineLevel="1">
      <c r="B69" s="108"/>
      <c r="C69" s="108"/>
      <c r="D69" s="108"/>
      <c r="E69" s="109" t="s">
        <v>120</v>
      </c>
      <c r="F69" s="110">
        <f>0.5*2</f>
        <v>1</v>
      </c>
      <c r="G69" s="108"/>
    </row>
    <row r="70" spans="2:7" ht="15.75" outlineLevel="1">
      <c r="B70" s="108"/>
      <c r="C70" s="108"/>
      <c r="D70" s="108"/>
      <c r="E70" s="109" t="s">
        <v>121</v>
      </c>
      <c r="F70" s="110">
        <v>1.5</v>
      </c>
      <c r="G70" s="108"/>
    </row>
    <row r="71" spans="2:7" ht="24" outlineLevel="1">
      <c r="B71" s="108"/>
      <c r="C71" s="108"/>
      <c r="D71" s="108"/>
      <c r="E71" s="109" t="s">
        <v>126</v>
      </c>
      <c r="F71" s="110">
        <f>1*5</f>
        <v>5</v>
      </c>
      <c r="G71" s="108"/>
    </row>
    <row r="72" spans="2:7" ht="15.75" outlineLevel="1">
      <c r="B72" s="108"/>
      <c r="C72" s="108"/>
      <c r="D72" s="108"/>
      <c r="E72" s="109" t="s">
        <v>122</v>
      </c>
      <c r="F72" s="110">
        <f>1.5*1</f>
        <v>1.5</v>
      </c>
      <c r="G72" s="108"/>
    </row>
    <row r="73" spans="2:7" ht="15.75" outlineLevel="1">
      <c r="B73" s="108"/>
      <c r="C73" s="108"/>
      <c r="D73" s="108"/>
      <c r="E73" s="145"/>
      <c r="F73" s="108"/>
      <c r="G73" s="108"/>
    </row>
    <row r="74" spans="2:7" ht="15.75" outlineLevel="1">
      <c r="B74" s="108"/>
      <c r="C74" s="108"/>
      <c r="D74" s="108"/>
      <c r="E74" s="145"/>
      <c r="F74" s="108"/>
      <c r="G74" s="108"/>
    </row>
    <row r="75" spans="2:7" ht="15.75" outlineLevel="1">
      <c r="B75" s="108"/>
      <c r="C75" s="108"/>
      <c r="D75" s="108"/>
      <c r="E75" s="145"/>
      <c r="F75" s="108"/>
      <c r="G75" s="108"/>
    </row>
    <row r="76" spans="2:7" ht="15.75" outlineLevel="1">
      <c r="B76" s="108"/>
      <c r="C76" s="108"/>
      <c r="D76" s="108"/>
      <c r="E76" s="145"/>
      <c r="F76" s="108"/>
      <c r="G76" s="108"/>
    </row>
    <row r="77" spans="2:7" ht="15.75" outlineLevel="1">
      <c r="B77" s="108"/>
      <c r="C77" s="108"/>
      <c r="D77" s="108"/>
      <c r="E77" s="145"/>
      <c r="F77" s="108"/>
      <c r="G77" s="108"/>
    </row>
    <row r="78" spans="2:7" ht="15.75" outlineLevel="1">
      <c r="B78" s="108"/>
      <c r="C78" s="108"/>
      <c r="D78" s="108"/>
      <c r="E78" s="145"/>
      <c r="F78" s="108"/>
      <c r="G78" s="108"/>
    </row>
    <row r="79" spans="2:7" ht="15.75" outlineLevel="1">
      <c r="B79" s="108"/>
      <c r="C79" s="108"/>
      <c r="D79" s="108"/>
      <c r="E79" s="145"/>
      <c r="F79" s="108"/>
      <c r="G79" s="108"/>
    </row>
    <row r="80" spans="2:7" ht="15.75" outlineLevel="1">
      <c r="B80" s="108"/>
      <c r="C80" s="108"/>
      <c r="D80" s="108"/>
      <c r="E80" s="145"/>
      <c r="F80" s="108"/>
      <c r="G80" s="108"/>
    </row>
    <row r="81" spans="2:7" ht="15.75" outlineLevel="1">
      <c r="B81" s="108"/>
      <c r="C81" s="108"/>
      <c r="D81" s="108"/>
      <c r="E81" s="145"/>
      <c r="F81" s="108"/>
      <c r="G81" s="108"/>
    </row>
    <row r="82" spans="2:7" ht="15.75" outlineLevel="1">
      <c r="B82" s="108"/>
      <c r="C82" s="108"/>
      <c r="D82" s="108"/>
      <c r="E82" s="145"/>
      <c r="F82" s="108"/>
      <c r="G82" s="108"/>
    </row>
    <row r="83" spans="2:7" ht="15.75" outlineLevel="1">
      <c r="B83" s="108"/>
      <c r="C83" s="108"/>
      <c r="D83" s="108"/>
      <c r="E83" s="145"/>
      <c r="F83" s="108"/>
      <c r="G83" s="108"/>
    </row>
    <row r="84" spans="2:7" ht="15.75" outlineLevel="1">
      <c r="B84" s="108"/>
      <c r="C84" s="108"/>
      <c r="D84" s="108"/>
      <c r="E84" s="145"/>
      <c r="F84" s="108"/>
      <c r="G84" s="108"/>
    </row>
    <row r="85" spans="2:7" ht="15.75" outlineLevel="1">
      <c r="B85" s="108"/>
      <c r="C85" s="108"/>
      <c r="D85" s="108"/>
      <c r="E85" s="145"/>
      <c r="F85" s="108"/>
      <c r="G85" s="108"/>
    </row>
    <row r="86" spans="2:7" ht="15.75" outlineLevel="1">
      <c r="B86" s="108"/>
      <c r="C86" s="108"/>
      <c r="D86" s="108"/>
      <c r="E86" s="145"/>
      <c r="F86" s="108"/>
      <c r="G86" s="108"/>
    </row>
    <row r="87" spans="2:7" ht="15.75" outlineLevel="1">
      <c r="B87" s="108"/>
      <c r="C87" s="108"/>
      <c r="D87" s="108"/>
      <c r="E87" s="145"/>
      <c r="F87" s="108"/>
      <c r="G87" s="108"/>
    </row>
    <row r="88" spans="2:7" ht="15.75" outlineLevel="1">
      <c r="B88" s="108"/>
      <c r="C88" s="108"/>
      <c r="D88" s="108"/>
      <c r="E88" s="145"/>
      <c r="F88" s="108"/>
      <c r="G88" s="108"/>
    </row>
    <row r="89" spans="2:7" ht="15.75" outlineLevel="1">
      <c r="B89" s="108"/>
      <c r="C89" s="108"/>
      <c r="D89" s="108"/>
      <c r="E89" s="146"/>
      <c r="F89" s="108"/>
      <c r="G89" s="108"/>
    </row>
    <row r="90" spans="2:7" ht="15.75" outlineLevel="1">
      <c r="B90" s="108">
        <v>5</v>
      </c>
      <c r="C90" s="104" t="s">
        <v>108</v>
      </c>
      <c r="D90" s="105"/>
      <c r="E90" s="106"/>
      <c r="F90" s="106"/>
      <c r="G90" s="108"/>
    </row>
    <row r="91" spans="2:7" ht="15.75" outlineLevel="1">
      <c r="B91" s="108"/>
      <c r="C91" s="108"/>
      <c r="D91" s="108"/>
      <c r="E91" s="109" t="s">
        <v>123</v>
      </c>
      <c r="F91" s="110">
        <f>0.25*1</f>
        <v>0.25</v>
      </c>
      <c r="G91" s="147"/>
    </row>
    <row r="92" spans="2:7" ht="15.75" outlineLevel="1">
      <c r="B92" s="108"/>
      <c r="C92" s="108"/>
      <c r="D92" s="108"/>
      <c r="E92" s="109" t="s">
        <v>124</v>
      </c>
      <c r="F92" s="110">
        <f>1*4</f>
        <v>4</v>
      </c>
      <c r="G92" s="108"/>
    </row>
    <row r="93" spans="2:7" ht="15.75" outlineLevel="1">
      <c r="B93" s="108"/>
      <c r="C93" s="108"/>
      <c r="D93" s="108"/>
      <c r="E93" s="109" t="s">
        <v>125</v>
      </c>
      <c r="F93" s="110">
        <v>3.5</v>
      </c>
      <c r="G93" s="108"/>
    </row>
    <row r="94" spans="2:7" ht="15.75" outlineLevel="1">
      <c r="B94" s="108"/>
      <c r="C94" s="108"/>
      <c r="D94" s="108"/>
      <c r="E94" s="109" t="s">
        <v>110</v>
      </c>
      <c r="F94" s="110">
        <v>1</v>
      </c>
      <c r="G94" s="108"/>
    </row>
    <row r="95" spans="2:7" ht="15.75" outlineLevel="1">
      <c r="B95" s="108"/>
      <c r="C95" s="108"/>
      <c r="D95" s="108"/>
      <c r="F95" s="157"/>
      <c r="G95" s="108"/>
    </row>
    <row r="96" spans="2:7" ht="15.75" outlineLevel="1">
      <c r="B96" s="108"/>
      <c r="C96" s="108"/>
      <c r="D96" s="108"/>
      <c r="F96" s="158"/>
      <c r="G96" s="108"/>
    </row>
    <row r="97" spans="2:7" ht="15.75" outlineLevel="1">
      <c r="B97" s="108"/>
      <c r="C97" s="108"/>
      <c r="D97" s="108"/>
      <c r="F97" s="158"/>
      <c r="G97" s="108"/>
    </row>
    <row r="98" spans="2:7" ht="15.75" outlineLevel="1">
      <c r="B98" s="108"/>
      <c r="C98" s="108"/>
      <c r="D98" s="108"/>
      <c r="F98" s="158"/>
      <c r="G98" s="108"/>
    </row>
    <row r="99" spans="2:7" ht="15.75" outlineLevel="1">
      <c r="B99" s="108"/>
      <c r="C99" s="108"/>
      <c r="D99" s="108"/>
      <c r="F99" s="158"/>
      <c r="G99" s="108"/>
    </row>
    <row r="100" spans="2:7" ht="15.75" outlineLevel="1">
      <c r="B100" s="108"/>
      <c r="C100" s="108"/>
      <c r="D100" s="108"/>
      <c r="F100" s="158"/>
      <c r="G100" s="108"/>
    </row>
    <row r="101" spans="2:7" ht="15.75" outlineLevel="1">
      <c r="B101" s="108"/>
      <c r="C101" s="108"/>
      <c r="D101" s="108"/>
      <c r="F101" s="158"/>
      <c r="G101" s="108"/>
    </row>
    <row r="102" spans="2:7" ht="15.75" outlineLevel="1">
      <c r="B102" s="108"/>
      <c r="C102" s="108"/>
      <c r="D102" s="108"/>
      <c r="E102" s="111"/>
      <c r="F102" s="120"/>
      <c r="G102" s="108"/>
    </row>
    <row r="103" spans="2:7" ht="15.75" outlineLevel="1">
      <c r="B103" s="108"/>
      <c r="C103" s="108"/>
      <c r="D103" s="108"/>
      <c r="E103" s="145"/>
      <c r="F103" s="108"/>
      <c r="G103" s="108"/>
    </row>
    <row r="104" spans="2:7" ht="15.75" outlineLevel="1">
      <c r="B104" s="108"/>
      <c r="C104" s="108"/>
      <c r="D104" s="108"/>
      <c r="E104" s="145"/>
      <c r="F104" s="108"/>
      <c r="G104" s="108"/>
    </row>
    <row r="105" spans="2:7" ht="15.75" outlineLevel="1">
      <c r="B105" s="108"/>
      <c r="C105" s="108"/>
      <c r="D105" s="108"/>
      <c r="E105" s="145"/>
      <c r="F105" s="108"/>
      <c r="G105" s="108"/>
    </row>
    <row r="106" spans="2:7" ht="15.75" outlineLevel="1">
      <c r="B106" s="108"/>
      <c r="C106" s="108"/>
      <c r="D106" s="108"/>
      <c r="E106" s="145"/>
      <c r="F106" s="108"/>
      <c r="G106" s="108"/>
    </row>
    <row r="107" spans="2:7" ht="15.75" outlineLevel="1">
      <c r="B107" s="108"/>
      <c r="C107" s="108"/>
      <c r="D107" s="108"/>
      <c r="E107" s="145"/>
      <c r="F107" s="108"/>
      <c r="G107" s="108"/>
    </row>
    <row r="108" spans="2:7" ht="15.75" outlineLevel="1">
      <c r="B108" s="108"/>
      <c r="C108" s="108"/>
      <c r="D108" s="108"/>
      <c r="E108" s="145"/>
      <c r="F108" s="108"/>
      <c r="G108" s="108"/>
    </row>
    <row r="109" spans="2:7" ht="15.75" outlineLevel="1">
      <c r="B109" s="108"/>
      <c r="C109" s="108"/>
      <c r="D109" s="108"/>
      <c r="E109" s="145"/>
      <c r="F109" s="108"/>
      <c r="G109" s="108"/>
    </row>
    <row r="110" spans="2:7" ht="15.75" outlineLevel="1">
      <c r="B110" s="108"/>
      <c r="C110" s="108"/>
      <c r="D110" s="108"/>
      <c r="E110" s="145"/>
      <c r="F110" s="108"/>
      <c r="G110" s="108"/>
    </row>
    <row r="111" spans="2:7" ht="15.75" outlineLevel="1">
      <c r="B111" s="108"/>
      <c r="C111" s="108"/>
      <c r="D111" s="108"/>
      <c r="E111" s="145"/>
      <c r="F111" s="108"/>
      <c r="G111" s="108"/>
    </row>
    <row r="112" spans="2:7" ht="15.75" outlineLevel="1">
      <c r="B112" s="108"/>
      <c r="C112" s="108"/>
      <c r="D112" s="108"/>
      <c r="E112" s="145"/>
      <c r="F112" s="108"/>
      <c r="G112" s="108"/>
    </row>
    <row r="113" spans="1:7" ht="15.75" outlineLevel="1">
      <c r="B113" s="108"/>
      <c r="C113" s="108"/>
      <c r="D113" s="108"/>
      <c r="E113" s="145"/>
      <c r="F113" s="108"/>
      <c r="G113" s="108"/>
    </row>
    <row r="114" spans="1:7" ht="15.75" outlineLevel="1">
      <c r="B114" s="108"/>
      <c r="C114" s="108"/>
      <c r="D114" s="108"/>
      <c r="E114" s="145"/>
      <c r="F114" s="108"/>
      <c r="G114" s="108"/>
    </row>
    <row r="115" spans="1:7" ht="15.75" outlineLevel="1">
      <c r="B115" s="108"/>
      <c r="C115" s="108"/>
      <c r="D115" s="108"/>
      <c r="E115" s="145"/>
      <c r="F115" s="108"/>
      <c r="G115" s="108"/>
    </row>
    <row r="116" spans="1:7" ht="15.75" outlineLevel="1">
      <c r="B116" s="108"/>
      <c r="C116" s="108"/>
      <c r="D116" s="108"/>
      <c r="E116" s="145"/>
      <c r="F116" s="108"/>
      <c r="G116" s="108"/>
    </row>
    <row r="117" spans="1:7" ht="15.75" outlineLevel="1">
      <c r="B117" s="108"/>
      <c r="C117" s="108"/>
      <c r="D117" s="108"/>
      <c r="E117" s="145"/>
      <c r="F117" s="108"/>
      <c r="G117" s="108"/>
    </row>
    <row r="118" spans="1:7" ht="15.75" outlineLevel="1">
      <c r="A118" s="159"/>
      <c r="B118" s="108"/>
      <c r="C118" s="100" t="s">
        <v>127</v>
      </c>
      <c r="D118" s="101"/>
      <c r="E118" s="102"/>
      <c r="F118" s="103"/>
      <c r="G118" s="108"/>
    </row>
    <row r="119" spans="1:7" ht="15.75" outlineLevel="1">
      <c r="A119" s="159"/>
      <c r="B119" s="108"/>
      <c r="C119" s="104" t="s">
        <v>128</v>
      </c>
      <c r="D119" s="105"/>
      <c r="E119" s="106"/>
      <c r="F119" s="107"/>
      <c r="G119" s="108"/>
    </row>
    <row r="120" spans="1:7" ht="15.75" outlineLevel="1">
      <c r="A120" s="159"/>
      <c r="B120" s="108"/>
      <c r="C120" s="108"/>
      <c r="D120" s="108"/>
      <c r="E120" s="109" t="s">
        <v>129</v>
      </c>
      <c r="F120" s="110"/>
      <c r="G120" s="108"/>
    </row>
    <row r="121" spans="1:7" ht="15.75" outlineLevel="1">
      <c r="A121" s="159"/>
      <c r="B121" s="108"/>
      <c r="C121" s="108"/>
      <c r="D121" s="108"/>
      <c r="E121" s="109" t="s">
        <v>130</v>
      </c>
      <c r="F121" s="110">
        <v>1</v>
      </c>
      <c r="G121" s="108"/>
    </row>
    <row r="122" spans="1:7" ht="15.75" outlineLevel="1">
      <c r="A122" s="159"/>
      <c r="B122" s="108"/>
      <c r="C122" s="108"/>
      <c r="D122" s="108"/>
      <c r="E122" s="109" t="s">
        <v>131</v>
      </c>
      <c r="F122" s="110">
        <v>0.5</v>
      </c>
      <c r="G122" s="108"/>
    </row>
    <row r="123" spans="1:7" ht="15.75" outlineLevel="1">
      <c r="A123" s="159"/>
      <c r="B123" s="108"/>
      <c r="C123" s="108"/>
      <c r="D123" s="108"/>
      <c r="E123" s="111"/>
      <c r="F123" s="112"/>
      <c r="G123" s="108"/>
    </row>
    <row r="124" spans="1:7" ht="15.75" outlineLevel="1">
      <c r="A124" s="159"/>
      <c r="B124" s="108"/>
      <c r="C124" s="108"/>
      <c r="D124" s="108"/>
      <c r="E124" s="111"/>
      <c r="F124" s="112"/>
      <c r="G124" s="108"/>
    </row>
    <row r="125" spans="1:7" ht="15.75" outlineLevel="1">
      <c r="A125" s="159"/>
      <c r="B125" s="108"/>
      <c r="C125" s="108"/>
      <c r="D125" s="108"/>
      <c r="E125" s="111"/>
      <c r="F125" s="112"/>
      <c r="G125" s="108"/>
    </row>
    <row r="126" spans="1:7" ht="15.75" outlineLevel="1">
      <c r="A126" s="159"/>
      <c r="B126" s="108"/>
      <c r="C126" s="108"/>
      <c r="D126" s="108"/>
      <c r="E126" s="111"/>
      <c r="F126" s="112"/>
      <c r="G126" s="108"/>
    </row>
    <row r="127" spans="1:7" ht="15.75" outlineLevel="1">
      <c r="A127" s="159"/>
      <c r="B127" s="108"/>
      <c r="C127" s="108"/>
      <c r="D127" s="108"/>
      <c r="E127" s="111"/>
      <c r="F127" s="112"/>
      <c r="G127" s="108"/>
    </row>
    <row r="128" spans="1:7" ht="15.75" outlineLevel="1">
      <c r="A128" s="159"/>
      <c r="B128" s="108"/>
      <c r="C128" s="108"/>
      <c r="D128" s="108"/>
      <c r="E128" s="111"/>
      <c r="F128" s="112"/>
      <c r="G128" s="108"/>
    </row>
    <row r="129" spans="1:8" ht="15.75" outlineLevel="1">
      <c r="A129" s="159"/>
      <c r="B129" s="108"/>
      <c r="C129" s="108"/>
      <c r="D129" s="108"/>
      <c r="E129" s="111"/>
      <c r="F129" s="112"/>
      <c r="G129" s="108"/>
    </row>
    <row r="130" spans="1:8" ht="15.75" outlineLevel="1">
      <c r="A130" s="159"/>
      <c r="B130" s="108"/>
      <c r="C130" s="108"/>
      <c r="D130" s="108"/>
      <c r="E130" s="111"/>
      <c r="F130" s="112"/>
      <c r="G130" s="108"/>
    </row>
    <row r="131" spans="1:8" ht="15.75" outlineLevel="1">
      <c r="A131" s="159"/>
      <c r="B131" s="108"/>
      <c r="C131" s="108"/>
      <c r="D131" s="108"/>
      <c r="E131" s="111"/>
      <c r="F131" s="112"/>
      <c r="G131" s="108"/>
    </row>
    <row r="132" spans="1:8" ht="15.75" outlineLevel="1">
      <c r="A132" s="159"/>
      <c r="B132" s="108"/>
      <c r="C132" s="108"/>
      <c r="D132" s="108"/>
      <c r="E132" s="111"/>
      <c r="F132" s="112"/>
      <c r="G132" s="108"/>
    </row>
    <row r="133" spans="1:8" ht="15.75" outlineLevel="1">
      <c r="A133" s="159"/>
      <c r="B133" s="108"/>
      <c r="C133" s="108"/>
      <c r="D133" s="108"/>
      <c r="E133" s="111"/>
      <c r="F133" s="112"/>
      <c r="G133" s="108"/>
    </row>
    <row r="134" spans="1:8" ht="15.75" outlineLevel="1">
      <c r="A134" s="159"/>
      <c r="B134" s="108"/>
      <c r="C134" s="108"/>
      <c r="D134" s="108"/>
      <c r="E134" s="111"/>
      <c r="F134" s="112"/>
      <c r="G134" s="108"/>
    </row>
    <row r="135" spans="1:8" ht="15.75" outlineLevel="1">
      <c r="A135" s="159"/>
      <c r="B135" s="108"/>
      <c r="C135" s="108"/>
      <c r="D135" s="108"/>
      <c r="E135" s="111"/>
      <c r="F135" s="112"/>
      <c r="G135" s="108"/>
      <c r="H135" s="160"/>
    </row>
    <row r="136" spans="1:8" ht="15.75" outlineLevel="1">
      <c r="A136" s="159"/>
      <c r="B136" s="108"/>
      <c r="C136" s="108"/>
      <c r="D136" s="108"/>
      <c r="E136" s="113"/>
      <c r="F136" s="114"/>
      <c r="G136" s="108"/>
    </row>
    <row r="137" spans="1:8" ht="15.75" outlineLevel="1">
      <c r="A137" s="159"/>
      <c r="B137" s="108"/>
      <c r="C137" s="108"/>
      <c r="D137" s="108"/>
      <c r="E137" s="113"/>
      <c r="F137" s="114"/>
      <c r="G137" s="108"/>
    </row>
    <row r="138" spans="1:8" ht="15.75" outlineLevel="1">
      <c r="A138" s="159"/>
      <c r="B138" s="108"/>
      <c r="C138" s="116">
        <v>1.1000000000000001</v>
      </c>
      <c r="D138" s="117" t="s">
        <v>132</v>
      </c>
      <c r="E138" s="118"/>
      <c r="F138" s="119"/>
      <c r="G138" s="108"/>
    </row>
    <row r="139" spans="1:8" ht="15.75" outlineLevel="1">
      <c r="A139" s="159"/>
      <c r="B139" s="108"/>
      <c r="C139" s="120"/>
      <c r="D139" s="121"/>
      <c r="E139" s="109" t="s">
        <v>129</v>
      </c>
      <c r="F139" s="110"/>
      <c r="G139" s="122"/>
    </row>
    <row r="140" spans="1:8" ht="15.75" outlineLevel="1">
      <c r="A140" s="159"/>
      <c r="B140" s="108"/>
      <c r="C140" s="108"/>
      <c r="D140" s="123"/>
      <c r="E140" s="109" t="s">
        <v>130</v>
      </c>
      <c r="F140" s="110">
        <v>1</v>
      </c>
      <c r="G140" s="124"/>
    </row>
    <row r="141" spans="1:8" ht="15.75" outlineLevel="1">
      <c r="A141" s="159"/>
      <c r="B141" s="108"/>
      <c r="C141" s="108"/>
      <c r="D141" s="123"/>
      <c r="E141" s="125"/>
      <c r="F141" s="126"/>
      <c r="G141" s="124"/>
    </row>
    <row r="142" spans="1:8" ht="15.75" outlineLevel="1">
      <c r="A142" s="159"/>
      <c r="B142" s="108"/>
      <c r="C142" s="108"/>
      <c r="D142" s="123"/>
      <c r="E142" s="111"/>
      <c r="F142" s="112"/>
      <c r="G142" s="124"/>
    </row>
    <row r="143" spans="1:8" ht="15.75" outlineLevel="1">
      <c r="A143" s="159"/>
      <c r="B143" s="108"/>
      <c r="C143" s="108"/>
      <c r="D143" s="123"/>
      <c r="E143" s="111"/>
      <c r="F143" s="112"/>
      <c r="G143" s="124"/>
    </row>
    <row r="144" spans="1:8" ht="15.75" outlineLevel="1">
      <c r="A144" s="159"/>
      <c r="B144" s="108"/>
      <c r="C144" s="108"/>
      <c r="D144" s="123"/>
      <c r="E144" s="111"/>
      <c r="F144" s="112"/>
      <c r="G144" s="124"/>
    </row>
    <row r="145" spans="1:7" ht="15.75" outlineLevel="1">
      <c r="A145" s="159"/>
      <c r="B145" s="108"/>
      <c r="C145" s="108"/>
      <c r="D145" s="123"/>
      <c r="E145" s="111"/>
      <c r="F145" s="112"/>
      <c r="G145" s="124"/>
    </row>
    <row r="146" spans="1:7" ht="15.75" outlineLevel="1">
      <c r="A146" s="159"/>
      <c r="B146" s="108"/>
      <c r="C146" s="108"/>
      <c r="D146" s="123"/>
      <c r="E146" s="111"/>
      <c r="F146" s="112"/>
      <c r="G146" s="124"/>
    </row>
    <row r="147" spans="1:7" ht="15.75" outlineLevel="1">
      <c r="A147" s="159"/>
      <c r="B147" s="108"/>
      <c r="C147" s="108"/>
      <c r="D147" s="123"/>
      <c r="E147" s="111"/>
      <c r="F147" s="112"/>
      <c r="G147" s="124"/>
    </row>
    <row r="148" spans="1:7" ht="15.75" outlineLevel="1">
      <c r="A148" s="159"/>
      <c r="B148" s="108"/>
      <c r="C148" s="108"/>
      <c r="D148" s="123"/>
      <c r="E148" s="111"/>
      <c r="F148" s="112"/>
      <c r="G148" s="124"/>
    </row>
    <row r="149" spans="1:7" ht="15.75" outlineLevel="1">
      <c r="A149" s="159"/>
      <c r="B149" s="108"/>
      <c r="C149" s="108"/>
      <c r="D149" s="123"/>
      <c r="E149" s="111"/>
      <c r="F149" s="112"/>
      <c r="G149" s="124"/>
    </row>
    <row r="150" spans="1:7" ht="15.75" outlineLevel="1">
      <c r="A150" s="159"/>
      <c r="B150" s="108"/>
      <c r="C150" s="108"/>
      <c r="D150" s="123"/>
      <c r="E150" s="111"/>
      <c r="F150" s="112"/>
      <c r="G150" s="124"/>
    </row>
    <row r="151" spans="1:7" ht="15.75" outlineLevel="1">
      <c r="A151" s="159"/>
      <c r="B151" s="108"/>
      <c r="C151" s="108"/>
      <c r="D151" s="123"/>
      <c r="E151" s="111"/>
      <c r="F151" s="112"/>
      <c r="G151" s="124"/>
    </row>
    <row r="152" spans="1:7" ht="15.75" outlineLevel="1">
      <c r="A152" s="159"/>
      <c r="B152" s="108"/>
      <c r="C152" s="108"/>
      <c r="D152" s="123"/>
      <c r="E152" s="108"/>
      <c r="F152" s="114"/>
      <c r="G152" s="124"/>
    </row>
    <row r="153" spans="1:7" ht="15.75" outlineLevel="1">
      <c r="A153" s="159"/>
      <c r="B153" s="108"/>
      <c r="C153" s="108"/>
      <c r="D153" s="108"/>
      <c r="E153" s="108"/>
      <c r="F153" s="114"/>
      <c r="G153" s="108"/>
    </row>
    <row r="154" spans="1:7" ht="15.75" outlineLevel="1">
      <c r="A154" s="159"/>
      <c r="B154" s="108"/>
      <c r="C154" s="108"/>
      <c r="D154" s="108"/>
      <c r="E154" s="108"/>
      <c r="F154" s="114"/>
      <c r="G154" s="108"/>
    </row>
    <row r="155" spans="1:7" ht="15.75" outlineLevel="1">
      <c r="A155" s="159"/>
      <c r="B155" s="108"/>
      <c r="C155" s="108"/>
      <c r="D155" s="108"/>
      <c r="E155" s="108"/>
      <c r="F155" s="114"/>
      <c r="G155" s="108"/>
    </row>
    <row r="156" spans="1:7" ht="15.75" outlineLevel="1">
      <c r="A156" s="159"/>
      <c r="B156" s="108"/>
      <c r="C156" s="108"/>
      <c r="D156" s="108"/>
      <c r="E156" s="108"/>
      <c r="F156" s="114"/>
      <c r="G156" s="108"/>
    </row>
    <row r="157" spans="1:7" ht="15.75" outlineLevel="1">
      <c r="A157" s="159"/>
      <c r="B157" s="127"/>
      <c r="C157" s="127"/>
      <c r="D157" s="127"/>
      <c r="E157" s="127"/>
      <c r="F157" s="128"/>
      <c r="G157" s="127"/>
    </row>
    <row r="158" spans="1:7" ht="15.75" outlineLevel="1">
      <c r="A158" s="159"/>
      <c r="B158" s="108"/>
      <c r="C158" s="108"/>
      <c r="D158" s="108"/>
      <c r="E158" s="108"/>
      <c r="F158" s="114"/>
      <c r="G158" s="108"/>
    </row>
    <row r="159" spans="1:7" ht="15.75" outlineLevel="1">
      <c r="A159" s="159"/>
      <c r="B159" s="108"/>
      <c r="C159" s="108"/>
      <c r="D159" s="108"/>
      <c r="E159" s="108"/>
      <c r="F159" s="114"/>
      <c r="G159" s="108"/>
    </row>
    <row r="160" spans="1:7" ht="15.75" outlineLevel="1">
      <c r="A160" s="159"/>
      <c r="B160" s="108"/>
      <c r="C160" s="129"/>
      <c r="D160" s="130" t="s">
        <v>133</v>
      </c>
      <c r="E160" s="131"/>
      <c r="F160" s="132"/>
      <c r="G160" s="108"/>
    </row>
    <row r="161" spans="1:7" ht="15.75" outlineLevel="1">
      <c r="A161" s="159"/>
      <c r="B161" s="108"/>
      <c r="C161" s="133" t="s">
        <v>134</v>
      </c>
      <c r="D161" s="134" t="s">
        <v>135</v>
      </c>
      <c r="E161" s="135"/>
      <c r="F161" s="136"/>
      <c r="G161" s="108"/>
    </row>
    <row r="162" spans="1:7" ht="15.75" outlineLevel="1">
      <c r="A162" s="159"/>
      <c r="B162" s="108"/>
      <c r="C162" s="108"/>
      <c r="D162" s="108"/>
      <c r="E162" s="109" t="s">
        <v>129</v>
      </c>
      <c r="F162" s="110">
        <v>0.25</v>
      </c>
      <c r="G162" s="108"/>
    </row>
    <row r="163" spans="1:7" ht="15.75" outlineLevel="1">
      <c r="A163" s="159"/>
      <c r="B163" s="108"/>
      <c r="C163" s="108"/>
      <c r="D163" s="108"/>
      <c r="E163" s="109" t="s">
        <v>136</v>
      </c>
      <c r="F163" s="110">
        <v>0.25</v>
      </c>
      <c r="G163" s="108"/>
    </row>
    <row r="164" spans="1:7" ht="15.75" outlineLevel="1">
      <c r="A164" s="159"/>
      <c r="B164" s="108"/>
      <c r="C164" s="108"/>
      <c r="D164" s="108"/>
      <c r="E164" s="125"/>
      <c r="F164" s="126"/>
      <c r="G164" s="108"/>
    </row>
    <row r="165" spans="1:7" ht="15.75" outlineLevel="1">
      <c r="A165" s="159"/>
      <c r="B165" s="108"/>
      <c r="C165" s="108"/>
      <c r="D165" s="108"/>
      <c r="E165" s="111"/>
      <c r="F165" s="112"/>
      <c r="G165" s="108"/>
    </row>
    <row r="166" spans="1:7" ht="15.75" outlineLevel="1">
      <c r="A166" s="159"/>
      <c r="B166" s="108"/>
      <c r="C166" s="108"/>
      <c r="D166" s="108"/>
      <c r="E166" s="111"/>
      <c r="F166" s="112"/>
      <c r="G166" s="108"/>
    </row>
    <row r="167" spans="1:7" ht="15.75" outlineLevel="1">
      <c r="A167" s="159"/>
      <c r="B167" s="108"/>
      <c r="C167" s="108"/>
      <c r="D167" s="108"/>
      <c r="E167" s="111"/>
      <c r="F167" s="112"/>
      <c r="G167" s="108"/>
    </row>
    <row r="168" spans="1:7" ht="15.75" outlineLevel="1">
      <c r="A168" s="159"/>
      <c r="B168" s="108"/>
      <c r="C168" s="108"/>
      <c r="D168" s="108"/>
      <c r="E168" s="111"/>
      <c r="F168" s="112"/>
      <c r="G168" s="108"/>
    </row>
    <row r="169" spans="1:7" ht="15.75" outlineLevel="1">
      <c r="A169" s="159"/>
      <c r="B169" s="108"/>
      <c r="C169" s="108"/>
      <c r="D169" s="108"/>
      <c r="E169" s="111"/>
      <c r="F169" s="112"/>
      <c r="G169" s="108"/>
    </row>
    <row r="170" spans="1:7" ht="15.75" outlineLevel="1">
      <c r="A170" s="159"/>
      <c r="B170" s="108"/>
      <c r="C170" s="108"/>
      <c r="D170" s="108"/>
      <c r="E170" s="111"/>
      <c r="F170" s="112"/>
      <c r="G170" s="108"/>
    </row>
    <row r="171" spans="1:7" ht="15.75" outlineLevel="1">
      <c r="A171" s="159"/>
      <c r="B171" s="108"/>
      <c r="C171" s="108"/>
      <c r="D171" s="108"/>
      <c r="E171" s="111"/>
      <c r="F171" s="112"/>
      <c r="G171" s="108"/>
    </row>
    <row r="172" spans="1:7" ht="15.75" outlineLevel="1">
      <c r="A172" s="159"/>
      <c r="B172" s="108"/>
      <c r="C172" s="108"/>
      <c r="D172" s="108"/>
      <c r="E172" s="111"/>
      <c r="F172" s="112"/>
      <c r="G172" s="108"/>
    </row>
    <row r="173" spans="1:7" ht="15.75" outlineLevel="1">
      <c r="A173" s="159"/>
      <c r="B173" s="108"/>
      <c r="C173" s="108"/>
      <c r="D173" s="108"/>
      <c r="E173" s="111"/>
      <c r="F173" s="112"/>
      <c r="G173" s="108"/>
    </row>
    <row r="174" spans="1:7" ht="15.75" outlineLevel="1">
      <c r="A174" s="159"/>
      <c r="B174" s="108"/>
      <c r="C174" s="108"/>
      <c r="D174" s="108"/>
      <c r="E174" s="111"/>
      <c r="F174" s="112"/>
      <c r="G174" s="108"/>
    </row>
    <row r="175" spans="1:7" ht="15.75" outlineLevel="1">
      <c r="A175" s="159"/>
      <c r="B175" s="108"/>
      <c r="C175" s="108"/>
      <c r="D175" s="108"/>
      <c r="E175" s="111"/>
      <c r="F175" s="112"/>
      <c r="G175" s="108"/>
    </row>
    <row r="176" spans="1:7" ht="15.75" outlineLevel="1">
      <c r="A176" s="159"/>
      <c r="B176" s="108"/>
      <c r="C176" s="108"/>
      <c r="D176" s="108"/>
      <c r="E176" s="111"/>
      <c r="F176" s="112"/>
      <c r="G176" s="108"/>
    </row>
    <row r="177" spans="1:8" ht="15.75" outlineLevel="1">
      <c r="A177" s="159"/>
      <c r="B177" s="108"/>
      <c r="C177" s="108"/>
      <c r="D177" s="108"/>
      <c r="E177" s="111"/>
      <c r="F177" s="112"/>
      <c r="G177" s="108"/>
    </row>
    <row r="178" spans="1:8" ht="15.75" outlineLevel="1">
      <c r="A178" s="159"/>
      <c r="B178" s="108"/>
      <c r="C178" s="108"/>
      <c r="D178" s="108"/>
      <c r="E178" s="111"/>
      <c r="F178" s="112"/>
      <c r="G178" s="108"/>
    </row>
    <row r="179" spans="1:8" ht="15.75" outlineLevel="1">
      <c r="A179" s="159"/>
      <c r="B179" s="108"/>
      <c r="C179" s="108"/>
      <c r="D179" s="108"/>
      <c r="E179" s="111"/>
      <c r="F179" s="112"/>
      <c r="G179" s="108"/>
    </row>
    <row r="180" spans="1:8" ht="15.75" outlineLevel="1">
      <c r="A180" s="159"/>
      <c r="B180" s="108"/>
      <c r="C180" s="108"/>
      <c r="D180" s="108"/>
      <c r="E180" s="113"/>
      <c r="F180" s="114"/>
      <c r="G180" s="108"/>
      <c r="H180" s="161"/>
    </row>
    <row r="181" spans="1:8" ht="15.75" outlineLevel="1">
      <c r="A181" s="159"/>
      <c r="B181" s="108"/>
      <c r="C181" s="108"/>
      <c r="D181" s="108"/>
      <c r="E181" s="115"/>
      <c r="F181" s="114"/>
      <c r="G181" s="108"/>
    </row>
    <row r="182" spans="1:8" ht="15.75" outlineLevel="1">
      <c r="A182" s="159"/>
      <c r="B182" s="108"/>
      <c r="C182" s="137" t="s">
        <v>137</v>
      </c>
      <c r="D182" s="138" t="s">
        <v>138</v>
      </c>
      <c r="E182" s="139"/>
      <c r="F182" s="140"/>
      <c r="G182" s="108"/>
    </row>
    <row r="183" spans="1:8" ht="15.75" outlineLevel="1">
      <c r="A183" s="159"/>
      <c r="B183" s="108"/>
      <c r="C183" s="141"/>
      <c r="D183" s="141"/>
      <c r="E183" s="109" t="s">
        <v>139</v>
      </c>
      <c r="F183" s="142">
        <v>0.5</v>
      </c>
      <c r="G183" s="108"/>
    </row>
    <row r="184" spans="1:8" ht="15.75" outlineLevel="1">
      <c r="A184" s="159"/>
      <c r="B184" s="108"/>
      <c r="C184" s="141"/>
      <c r="D184" s="141"/>
      <c r="E184" s="109" t="s">
        <v>140</v>
      </c>
      <c r="F184" s="142">
        <v>0.5</v>
      </c>
      <c r="G184" s="108"/>
    </row>
    <row r="185" spans="1:8" ht="15.75" outlineLevel="1">
      <c r="A185" s="159"/>
      <c r="B185" s="108"/>
      <c r="C185" s="141"/>
      <c r="D185" s="141"/>
      <c r="E185" s="109" t="s">
        <v>141</v>
      </c>
      <c r="F185" s="142">
        <v>0.25</v>
      </c>
      <c r="G185" s="108"/>
    </row>
    <row r="186" spans="1:8" ht="15.75" outlineLevel="1">
      <c r="A186" s="159"/>
      <c r="B186" s="108"/>
      <c r="C186" s="141"/>
      <c r="D186" s="141"/>
      <c r="E186" s="109" t="s">
        <v>142</v>
      </c>
      <c r="F186" s="142">
        <v>0.5</v>
      </c>
      <c r="G186" s="108"/>
    </row>
    <row r="187" spans="1:8" ht="15.75" outlineLevel="1">
      <c r="A187" s="159"/>
      <c r="B187" s="108"/>
      <c r="C187" s="141"/>
      <c r="D187" s="141"/>
      <c r="E187" s="109" t="s">
        <v>143</v>
      </c>
      <c r="F187" s="142">
        <v>0.25</v>
      </c>
      <c r="G187" s="108"/>
    </row>
    <row r="188" spans="1:8" ht="15.75" outlineLevel="1">
      <c r="A188" s="159"/>
      <c r="B188" s="108"/>
      <c r="C188" s="141"/>
      <c r="D188" s="141"/>
      <c r="E188" s="109" t="s">
        <v>144</v>
      </c>
      <c r="F188" s="142">
        <v>0.25</v>
      </c>
      <c r="G188" s="108"/>
    </row>
    <row r="189" spans="1:8" ht="15.75" outlineLevel="1">
      <c r="A189" s="159"/>
      <c r="B189" s="108"/>
      <c r="C189" s="141"/>
      <c r="D189" s="141"/>
      <c r="E189" s="143" t="s">
        <v>145</v>
      </c>
      <c r="F189" s="144">
        <v>0.5</v>
      </c>
      <c r="G189" s="108"/>
    </row>
    <row r="190" spans="1:8" ht="15.75" outlineLevel="1">
      <c r="A190" s="159"/>
      <c r="B190" s="108"/>
      <c r="C190" s="141"/>
      <c r="D190" s="141"/>
      <c r="E190" s="143" t="s">
        <v>146</v>
      </c>
      <c r="F190" s="144">
        <v>0.5</v>
      </c>
      <c r="G190" s="108"/>
    </row>
    <row r="191" spans="1:8" ht="15.75" outlineLevel="1">
      <c r="A191" s="159"/>
      <c r="B191" s="108"/>
      <c r="C191" s="108"/>
      <c r="D191" s="108"/>
      <c r="E191" s="145"/>
      <c r="F191" s="114"/>
      <c r="G191" s="108"/>
    </row>
    <row r="192" spans="1:8" ht="15.75" outlineLevel="1">
      <c r="A192" s="159"/>
      <c r="B192" s="108"/>
      <c r="C192" s="108"/>
      <c r="D192" s="108"/>
      <c r="E192" s="145"/>
      <c r="F192" s="114"/>
      <c r="G192" s="108"/>
    </row>
    <row r="193" spans="1:7" ht="15.75" outlineLevel="1">
      <c r="A193" s="159"/>
      <c r="B193" s="108"/>
      <c r="C193" s="108"/>
      <c r="D193" s="108"/>
      <c r="E193" s="145"/>
      <c r="F193" s="114"/>
      <c r="G193" s="108"/>
    </row>
    <row r="194" spans="1:7" ht="15.75" outlineLevel="1">
      <c r="A194" s="159"/>
      <c r="B194" s="108"/>
      <c r="C194" s="108"/>
      <c r="D194" s="108"/>
      <c r="E194" s="145"/>
      <c r="F194" s="114"/>
      <c r="G194" s="108"/>
    </row>
    <row r="195" spans="1:7" ht="15.75" outlineLevel="1">
      <c r="A195" s="159"/>
      <c r="B195" s="108"/>
      <c r="C195" s="108"/>
      <c r="D195" s="108"/>
      <c r="E195" s="145"/>
      <c r="F195" s="114"/>
      <c r="G195" s="108"/>
    </row>
    <row r="196" spans="1:7" ht="15.75" outlineLevel="1">
      <c r="A196" s="159"/>
      <c r="B196" s="108"/>
      <c r="C196" s="108"/>
      <c r="D196" s="108"/>
      <c r="E196" s="145"/>
      <c r="F196" s="114"/>
      <c r="G196" s="108"/>
    </row>
    <row r="197" spans="1:7" ht="15.75" outlineLevel="1">
      <c r="A197" s="159"/>
      <c r="B197" s="108"/>
      <c r="C197" s="108"/>
      <c r="D197" s="108"/>
      <c r="E197" s="145"/>
      <c r="F197" s="114"/>
      <c r="G197" s="108"/>
    </row>
    <row r="198" spans="1:7" ht="15.75" outlineLevel="1">
      <c r="A198" s="159"/>
      <c r="B198" s="108"/>
      <c r="C198" s="108"/>
      <c r="D198" s="108"/>
      <c r="E198" s="145"/>
      <c r="F198" s="114"/>
      <c r="G198" s="108"/>
    </row>
    <row r="199" spans="1:7" ht="15.75" outlineLevel="1">
      <c r="A199" s="159"/>
      <c r="B199" s="108"/>
      <c r="C199" s="108"/>
      <c r="D199" s="108"/>
      <c r="E199" s="145"/>
      <c r="F199" s="114"/>
      <c r="G199" s="108"/>
    </row>
    <row r="200" spans="1:7" ht="15.75" outlineLevel="1">
      <c r="A200" s="159"/>
      <c r="B200" s="108"/>
      <c r="C200" s="108"/>
      <c r="D200" s="108"/>
      <c r="E200" s="145"/>
      <c r="F200" s="114"/>
      <c r="G200" s="108"/>
    </row>
    <row r="201" spans="1:7" ht="15.75" outlineLevel="1">
      <c r="A201" s="159"/>
      <c r="B201" s="108"/>
      <c r="C201" s="108"/>
      <c r="D201" s="108"/>
      <c r="E201" s="145"/>
      <c r="F201" s="114"/>
      <c r="G201" s="108"/>
    </row>
    <row r="202" spans="1:7" ht="15.75" outlineLevel="1">
      <c r="A202" s="159"/>
      <c r="B202" s="108"/>
      <c r="C202" s="108"/>
      <c r="D202" s="108"/>
      <c r="E202" s="145"/>
      <c r="F202" s="114"/>
      <c r="G202" s="108"/>
    </row>
    <row r="203" spans="1:7" ht="15.75" outlineLevel="1">
      <c r="A203" s="159"/>
      <c r="B203" s="108"/>
      <c r="C203" s="108"/>
      <c r="D203" s="108"/>
      <c r="E203" s="145"/>
      <c r="F203" s="114"/>
      <c r="G203" s="108"/>
    </row>
    <row r="204" spans="1:7" ht="15.75" outlineLevel="1">
      <c r="A204" s="159"/>
      <c r="B204" s="108"/>
      <c r="C204" s="108"/>
      <c r="D204" s="108"/>
      <c r="E204" s="145"/>
      <c r="F204" s="114"/>
      <c r="G204" s="108"/>
    </row>
    <row r="205" spans="1:7" ht="15.75" outlineLevel="1">
      <c r="A205" s="159"/>
      <c r="B205" s="108"/>
      <c r="C205" s="108"/>
      <c r="D205" s="108"/>
      <c r="E205" s="145"/>
      <c r="F205" s="114"/>
      <c r="G205" s="108"/>
    </row>
    <row r="206" spans="1:7" ht="15.75" outlineLevel="1">
      <c r="A206" s="159"/>
      <c r="B206" s="108"/>
      <c r="C206" s="108"/>
      <c r="D206" s="108"/>
      <c r="E206" s="145"/>
      <c r="F206" s="114"/>
      <c r="G206" s="108"/>
    </row>
    <row r="207" spans="1:7" ht="15.75" outlineLevel="1">
      <c r="A207" s="159"/>
      <c r="B207" s="108"/>
      <c r="C207" s="108"/>
      <c r="D207" s="108"/>
      <c r="E207" s="145"/>
      <c r="F207" s="114"/>
      <c r="G207" s="108"/>
    </row>
    <row r="208" spans="1:7" ht="15.75" outlineLevel="1">
      <c r="A208" s="159"/>
      <c r="B208" s="108"/>
      <c r="C208" s="108"/>
      <c r="D208" s="108"/>
      <c r="E208" s="145"/>
      <c r="F208" s="114"/>
      <c r="G208" s="108"/>
    </row>
    <row r="209" spans="1:7" ht="15.75" outlineLevel="1">
      <c r="A209" s="159"/>
      <c r="B209" s="108"/>
      <c r="C209" s="108"/>
      <c r="D209" s="108"/>
      <c r="E209" s="145"/>
      <c r="F209" s="114"/>
      <c r="G209" s="108"/>
    </row>
    <row r="210" spans="1:7" ht="15.75" outlineLevel="1">
      <c r="A210" s="159"/>
      <c r="B210" s="108"/>
      <c r="C210" s="108"/>
      <c r="D210" s="108"/>
      <c r="E210" s="145"/>
      <c r="F210" s="114"/>
      <c r="G210" s="108"/>
    </row>
    <row r="211" spans="1:7" ht="15.75" outlineLevel="1">
      <c r="A211" s="159"/>
      <c r="B211" s="108"/>
      <c r="C211" s="108"/>
      <c r="D211" s="108"/>
      <c r="E211" s="145"/>
      <c r="F211" s="114"/>
      <c r="G211" s="108"/>
    </row>
    <row r="212" spans="1:7" ht="15.75" outlineLevel="1">
      <c r="A212" s="159"/>
      <c r="B212" s="108"/>
      <c r="C212" s="108"/>
      <c r="D212" s="108"/>
      <c r="E212" s="145"/>
      <c r="F212" s="114"/>
      <c r="G212" s="108"/>
    </row>
    <row r="213" spans="1:7" ht="15.75" outlineLevel="1">
      <c r="A213" s="159"/>
      <c r="B213" s="108"/>
      <c r="C213" s="108"/>
      <c r="D213" s="108"/>
      <c r="E213" s="145"/>
      <c r="F213" s="114"/>
      <c r="G213" s="108"/>
    </row>
    <row r="214" spans="1:7" ht="15.75" outlineLevel="1">
      <c r="A214" s="159"/>
      <c r="B214" s="108"/>
      <c r="C214" s="108"/>
      <c r="D214" s="108"/>
      <c r="E214" s="145"/>
      <c r="F214" s="114"/>
      <c r="G214" s="108"/>
    </row>
    <row r="215" spans="1:7" ht="15.75" outlineLevel="1">
      <c r="A215" s="159"/>
      <c r="B215" s="108"/>
      <c r="C215" s="108"/>
      <c r="D215" s="108"/>
      <c r="E215" s="145"/>
      <c r="F215" s="114"/>
      <c r="G215" s="108"/>
    </row>
    <row r="216" spans="1:7" ht="15.75" outlineLevel="1">
      <c r="A216" s="159"/>
      <c r="B216" s="108"/>
      <c r="C216" s="108"/>
      <c r="D216" s="108"/>
      <c r="E216" s="145"/>
      <c r="F216" s="114"/>
      <c r="G216" s="108"/>
    </row>
    <row r="217" spans="1:7" ht="15.75" outlineLevel="1">
      <c r="A217" s="159"/>
      <c r="B217" s="108"/>
      <c r="C217" s="108"/>
      <c r="D217" s="108"/>
      <c r="E217" s="145"/>
      <c r="F217" s="114"/>
      <c r="G217" s="108"/>
    </row>
    <row r="218" spans="1:7" ht="15.75" outlineLevel="1">
      <c r="A218" s="159"/>
      <c r="B218" s="108"/>
      <c r="C218" s="108"/>
      <c r="D218" s="108"/>
      <c r="E218" s="145"/>
      <c r="F218" s="114"/>
      <c r="G218" s="108"/>
    </row>
    <row r="219" spans="1:7" ht="15.75" outlineLevel="1">
      <c r="A219" s="159"/>
      <c r="B219" s="108"/>
      <c r="C219" s="108"/>
      <c r="D219" s="108"/>
      <c r="E219" s="145"/>
      <c r="F219" s="114"/>
      <c r="G219" s="108"/>
    </row>
    <row r="220" spans="1:7" ht="15.75" outlineLevel="1">
      <c r="A220" s="159"/>
      <c r="B220" s="108"/>
      <c r="C220" s="108"/>
      <c r="D220" s="108"/>
      <c r="E220" s="145"/>
      <c r="F220" s="114"/>
      <c r="G220" s="108"/>
    </row>
    <row r="221" spans="1:7" ht="15.75" outlineLevel="1">
      <c r="A221" s="159"/>
      <c r="B221" s="108"/>
      <c r="C221" s="108"/>
      <c r="D221" s="108"/>
      <c r="E221" s="145"/>
      <c r="F221" s="114"/>
      <c r="G221" s="108"/>
    </row>
    <row r="222" spans="1:7" ht="15.75" outlineLevel="1">
      <c r="A222" s="159"/>
      <c r="B222" s="108"/>
      <c r="C222" s="108"/>
      <c r="D222" s="108"/>
      <c r="E222" s="146"/>
      <c r="F222" s="114"/>
      <c r="G222" s="108"/>
    </row>
    <row r="223" spans="1:7" ht="15.75" outlineLevel="1">
      <c r="A223" s="159"/>
      <c r="B223" s="108"/>
      <c r="C223" s="116">
        <v>1.2</v>
      </c>
      <c r="D223" s="117" t="s">
        <v>147</v>
      </c>
      <c r="E223" s="118"/>
      <c r="F223" s="119"/>
      <c r="G223" s="108"/>
    </row>
    <row r="224" spans="1:7" ht="15.75" outlineLevel="1">
      <c r="A224" s="159"/>
      <c r="B224" s="108"/>
      <c r="C224" s="108"/>
      <c r="D224" s="108"/>
      <c r="E224" s="109" t="s">
        <v>129</v>
      </c>
      <c r="F224" s="110">
        <v>0.5</v>
      </c>
      <c r="G224" s="147"/>
    </row>
    <row r="225" spans="1:7" ht="15.75" outlineLevel="1">
      <c r="A225" s="159"/>
      <c r="B225" s="108"/>
      <c r="C225" s="108"/>
      <c r="D225" s="108"/>
      <c r="E225" s="109" t="s">
        <v>136</v>
      </c>
      <c r="F225" s="110">
        <v>1</v>
      </c>
      <c r="G225" s="108"/>
    </row>
    <row r="226" spans="1:7" ht="15.75" outlineLevel="1">
      <c r="A226" s="159"/>
      <c r="B226" s="108"/>
      <c r="C226" s="108"/>
      <c r="D226" s="108"/>
      <c r="E226" s="125"/>
      <c r="F226" s="126"/>
      <c r="G226" s="108"/>
    </row>
    <row r="227" spans="1:7" ht="15.75" outlineLevel="1">
      <c r="A227" s="159"/>
      <c r="B227" s="108"/>
      <c r="C227" s="108"/>
      <c r="D227" s="108"/>
      <c r="E227" s="111"/>
      <c r="F227" s="112"/>
      <c r="G227" s="108"/>
    </row>
    <row r="228" spans="1:7" ht="15.75" outlineLevel="1">
      <c r="A228" s="159"/>
      <c r="B228" s="108"/>
      <c r="C228" s="108"/>
      <c r="D228" s="108"/>
      <c r="E228" s="111"/>
      <c r="F228" s="112"/>
      <c r="G228" s="108"/>
    </row>
    <row r="229" spans="1:7" ht="15.75" outlineLevel="1">
      <c r="A229" s="159"/>
      <c r="B229" s="108"/>
      <c r="C229" s="108"/>
      <c r="D229" s="108"/>
      <c r="E229" s="111"/>
      <c r="F229" s="112"/>
      <c r="G229" s="108"/>
    </row>
    <row r="230" spans="1:7" ht="15.75" outlineLevel="1">
      <c r="A230" s="159"/>
      <c r="B230" s="108"/>
      <c r="C230" s="108"/>
      <c r="D230" s="108"/>
      <c r="E230" s="111"/>
      <c r="F230" s="112"/>
      <c r="G230" s="108"/>
    </row>
    <row r="231" spans="1:7" ht="15.75" outlineLevel="1">
      <c r="A231" s="159"/>
      <c r="B231" s="108"/>
      <c r="C231" s="108"/>
      <c r="D231" s="108"/>
      <c r="E231" s="111"/>
      <c r="F231" s="112"/>
      <c r="G231" s="108"/>
    </row>
    <row r="232" spans="1:7" ht="15.75" outlineLevel="1">
      <c r="A232" s="159"/>
      <c r="B232" s="108"/>
      <c r="C232" s="108"/>
      <c r="D232" s="108"/>
      <c r="E232" s="111"/>
      <c r="F232" s="112"/>
      <c r="G232" s="108"/>
    </row>
    <row r="233" spans="1:7" ht="15.75" outlineLevel="1">
      <c r="A233" s="159"/>
      <c r="B233" s="108"/>
      <c r="C233" s="108"/>
      <c r="D233" s="108"/>
      <c r="E233" s="111"/>
      <c r="F233" s="112"/>
      <c r="G233" s="108"/>
    </row>
    <row r="234" spans="1:7" ht="15.75" outlineLevel="1">
      <c r="A234" s="159"/>
      <c r="B234" s="108"/>
      <c r="C234" s="108"/>
      <c r="D234" s="108"/>
      <c r="E234" s="111"/>
      <c r="F234" s="112"/>
      <c r="G234" s="108"/>
    </row>
    <row r="235" spans="1:7" ht="15.75" outlineLevel="1">
      <c r="A235" s="159"/>
      <c r="B235" s="108"/>
      <c r="C235" s="108"/>
      <c r="D235" s="108"/>
      <c r="E235" s="111"/>
      <c r="F235" s="112"/>
      <c r="G235" s="108"/>
    </row>
    <row r="236" spans="1:7" ht="15.75" outlineLevel="1">
      <c r="A236" s="159"/>
      <c r="B236" s="108"/>
      <c r="C236" s="108"/>
      <c r="D236" s="108"/>
      <c r="E236" s="145"/>
      <c r="F236" s="114"/>
      <c r="G236" s="108"/>
    </row>
    <row r="237" spans="1:7" ht="15.75" outlineLevel="1">
      <c r="A237" s="159"/>
      <c r="B237" s="108"/>
      <c r="C237" s="108"/>
      <c r="D237" s="108"/>
      <c r="E237" s="145"/>
      <c r="F237" s="114"/>
      <c r="G237" s="108"/>
    </row>
    <row r="238" spans="1:7" ht="15.75" outlineLevel="1">
      <c r="A238" s="159"/>
      <c r="B238" s="108"/>
      <c r="C238" s="108"/>
      <c r="D238" s="108"/>
      <c r="E238" s="145"/>
      <c r="F238" s="114"/>
      <c r="G238" s="108"/>
    </row>
    <row r="239" spans="1:7" ht="15.75" outlineLevel="1">
      <c r="A239" s="159"/>
      <c r="B239" s="108"/>
      <c r="C239" s="108"/>
      <c r="D239" s="108"/>
      <c r="E239" s="145"/>
      <c r="F239" s="114"/>
      <c r="G239" s="108"/>
    </row>
    <row r="240" spans="1:7" ht="15.75" outlineLevel="1">
      <c r="A240" s="159"/>
      <c r="B240" s="108"/>
      <c r="C240" s="108"/>
      <c r="D240" s="108"/>
      <c r="E240" s="145"/>
      <c r="F240" s="114"/>
      <c r="G240" s="108"/>
    </row>
    <row r="241" spans="1:7" ht="15.75" outlineLevel="1">
      <c r="A241" s="159"/>
      <c r="B241" s="108"/>
      <c r="C241" s="108"/>
      <c r="D241" s="108"/>
      <c r="E241" s="145"/>
      <c r="F241" s="114"/>
      <c r="G241" s="108"/>
    </row>
    <row r="242" spans="1:7" ht="15.75" outlineLevel="1">
      <c r="A242" s="159"/>
      <c r="B242" s="108"/>
      <c r="C242" s="108"/>
      <c r="D242" s="108"/>
      <c r="E242" s="145"/>
      <c r="F242" s="114"/>
      <c r="G242" s="108"/>
    </row>
    <row r="243" spans="1:7" ht="15.75" outlineLevel="1">
      <c r="A243" s="159"/>
      <c r="B243" s="108"/>
      <c r="C243" s="108"/>
      <c r="D243" s="108"/>
      <c r="E243" s="145"/>
      <c r="F243" s="114"/>
      <c r="G243" s="108"/>
    </row>
    <row r="244" spans="1:7" ht="15.75" outlineLevel="1">
      <c r="A244" s="159"/>
      <c r="B244" s="108"/>
      <c r="C244" s="108"/>
      <c r="D244" s="108"/>
      <c r="E244" s="145"/>
      <c r="F244" s="114"/>
      <c r="G244" s="108"/>
    </row>
    <row r="245" spans="1:7" ht="15.75" outlineLevel="1">
      <c r="A245" s="159"/>
      <c r="B245" s="108"/>
      <c r="C245" s="108"/>
      <c r="D245" s="108"/>
      <c r="E245" s="145"/>
      <c r="F245" s="114"/>
      <c r="G245" s="108"/>
    </row>
    <row r="246" spans="1:7" ht="15.75" outlineLevel="1">
      <c r="A246" s="159"/>
      <c r="B246" s="108"/>
      <c r="C246" s="108"/>
      <c r="D246" s="108"/>
      <c r="E246" s="145"/>
      <c r="F246" s="114"/>
      <c r="G246" s="108"/>
    </row>
    <row r="247" spans="1:7" ht="15.75" outlineLevel="1">
      <c r="A247" s="159"/>
      <c r="B247" s="108"/>
      <c r="C247" s="108"/>
      <c r="D247" s="108"/>
      <c r="E247" s="145"/>
      <c r="F247" s="114"/>
      <c r="G247" s="108"/>
    </row>
    <row r="248" spans="1:7" ht="15.75" outlineLevel="1">
      <c r="A248" s="159"/>
      <c r="B248" s="108"/>
      <c r="C248" s="108"/>
      <c r="D248" s="108"/>
      <c r="E248" s="145"/>
      <c r="F248" s="114"/>
      <c r="G248" s="108"/>
    </row>
    <row r="249" spans="1:7" ht="15.75" outlineLevel="1">
      <c r="A249" s="159"/>
      <c r="B249" s="108"/>
      <c r="C249" s="108"/>
      <c r="D249" s="108"/>
      <c r="E249" s="145"/>
      <c r="F249" s="114"/>
      <c r="G249" s="108"/>
    </row>
    <row r="250" spans="1:7" ht="15.75" outlineLevel="1">
      <c r="A250" s="159"/>
      <c r="B250" s="108"/>
      <c r="C250" s="108"/>
      <c r="D250" s="108"/>
      <c r="E250" s="145"/>
      <c r="F250" s="114"/>
      <c r="G250" s="108"/>
    </row>
    <row r="251" spans="1:7" ht="15.75" outlineLevel="1">
      <c r="A251" s="159"/>
      <c r="B251" s="108"/>
      <c r="C251" s="108"/>
      <c r="D251" s="108"/>
      <c r="E251" s="145"/>
      <c r="F251" s="114"/>
      <c r="G251" s="108"/>
    </row>
    <row r="252" spans="1:7" ht="15.75" outlineLevel="1">
      <c r="A252" s="159"/>
      <c r="B252" s="108"/>
      <c r="C252" s="108"/>
      <c r="D252" s="108"/>
      <c r="E252" s="145"/>
      <c r="F252" s="114"/>
      <c r="G252" s="108"/>
    </row>
    <row r="253" spans="1:7" ht="15.75" outlineLevel="1">
      <c r="A253" s="159"/>
      <c r="B253" s="108"/>
      <c r="C253" s="108"/>
      <c r="D253" s="108"/>
      <c r="E253" s="146"/>
      <c r="F253" s="114"/>
      <c r="G253" s="108"/>
    </row>
    <row r="254" spans="1:7" ht="15.75" outlineLevel="1">
      <c r="A254" s="159"/>
      <c r="B254" s="108"/>
      <c r="C254" s="116">
        <v>1.3</v>
      </c>
      <c r="D254" s="117" t="s">
        <v>148</v>
      </c>
      <c r="E254" s="118"/>
      <c r="F254" s="119"/>
      <c r="G254" s="108"/>
    </row>
    <row r="255" spans="1:7" ht="15.75" outlineLevel="1">
      <c r="A255" s="159"/>
      <c r="B255" s="108"/>
      <c r="C255" s="108"/>
      <c r="D255" s="108"/>
      <c r="E255" s="109" t="s">
        <v>149</v>
      </c>
      <c r="F255" s="110">
        <v>0.25</v>
      </c>
      <c r="G255" s="108"/>
    </row>
    <row r="256" spans="1:7" ht="15.75" outlineLevel="1">
      <c r="A256" s="159"/>
      <c r="B256" s="108"/>
      <c r="C256" s="108"/>
      <c r="E256" s="125"/>
      <c r="F256" s="126"/>
      <c r="G256" s="108"/>
    </row>
    <row r="257" spans="1:8" ht="15.75" outlineLevel="1">
      <c r="A257" s="159"/>
      <c r="B257" s="108"/>
      <c r="C257" s="108"/>
      <c r="D257" s="108"/>
      <c r="E257" s="113"/>
      <c r="F257" s="114"/>
      <c r="G257" s="108"/>
    </row>
    <row r="258" spans="1:8" ht="15.75" outlineLevel="1">
      <c r="A258" s="159"/>
      <c r="B258" s="108"/>
      <c r="C258" s="108"/>
      <c r="D258" s="108"/>
      <c r="E258" s="113"/>
      <c r="F258" s="114"/>
      <c r="G258" s="108"/>
    </row>
    <row r="259" spans="1:8" ht="15.75" outlineLevel="1">
      <c r="A259" s="159"/>
      <c r="B259" s="108"/>
      <c r="C259" s="108"/>
      <c r="D259" s="108"/>
      <c r="E259" s="113"/>
      <c r="F259" s="114"/>
      <c r="G259" s="108"/>
    </row>
    <row r="260" spans="1:8" ht="15.75" outlineLevel="1">
      <c r="A260" s="159"/>
      <c r="B260" s="108"/>
      <c r="C260" s="108"/>
      <c r="D260" s="108"/>
      <c r="E260" s="113"/>
      <c r="F260" s="114"/>
      <c r="G260" s="108"/>
    </row>
    <row r="261" spans="1:8" ht="15.75" outlineLevel="1">
      <c r="A261" s="159"/>
      <c r="B261" s="108"/>
      <c r="C261" s="108"/>
      <c r="D261" s="108"/>
      <c r="E261" s="113"/>
      <c r="F261" s="114"/>
      <c r="G261" s="108"/>
    </row>
    <row r="262" spans="1:8" ht="15.75" outlineLevel="1">
      <c r="A262" s="159"/>
      <c r="B262" s="108"/>
      <c r="C262" s="108"/>
      <c r="D262" s="108"/>
      <c r="E262" s="113"/>
      <c r="F262" s="114"/>
      <c r="G262" s="108"/>
    </row>
    <row r="263" spans="1:8" ht="15.75" outlineLevel="1">
      <c r="A263" s="159"/>
      <c r="B263" s="108"/>
      <c r="C263" s="108"/>
      <c r="D263" s="108"/>
      <c r="E263" s="113"/>
      <c r="F263" s="114"/>
      <c r="G263" s="108"/>
    </row>
    <row r="264" spans="1:8" ht="15.75" outlineLevel="1">
      <c r="A264" s="159"/>
      <c r="B264" s="108"/>
      <c r="C264" s="108"/>
      <c r="D264" s="108"/>
      <c r="E264" s="113"/>
      <c r="F264" s="114"/>
      <c r="G264" s="108"/>
    </row>
    <row r="265" spans="1:8" ht="15.75" outlineLevel="1">
      <c r="A265" s="159"/>
      <c r="B265" s="108"/>
      <c r="C265" s="108"/>
      <c r="D265" s="108"/>
      <c r="E265" s="113"/>
      <c r="F265" s="114"/>
      <c r="G265" s="108"/>
      <c r="H265" s="161"/>
    </row>
    <row r="266" spans="1:8" ht="15.75" outlineLevel="1">
      <c r="A266" s="159"/>
      <c r="B266" s="108"/>
      <c r="C266" s="108"/>
      <c r="D266" s="108"/>
      <c r="E266" s="113"/>
      <c r="F266" s="114"/>
      <c r="G266" s="108"/>
    </row>
    <row r="267" spans="1:8" ht="15.75" outlineLevel="1">
      <c r="A267" s="159"/>
      <c r="B267" s="108"/>
      <c r="C267" s="108"/>
      <c r="D267" s="108"/>
      <c r="E267" s="113"/>
      <c r="F267" s="114"/>
      <c r="G267" s="108"/>
    </row>
    <row r="268" spans="1:8" ht="15.75" outlineLevel="1">
      <c r="A268" s="159"/>
      <c r="B268" s="108"/>
      <c r="C268" s="108"/>
      <c r="D268" s="108"/>
      <c r="E268" s="113"/>
      <c r="F268" s="114"/>
      <c r="G268" s="108"/>
    </row>
    <row r="269" spans="1:8" ht="15.75" outlineLevel="1">
      <c r="A269" s="159"/>
      <c r="B269" s="108"/>
      <c r="C269" s="108"/>
      <c r="D269" s="108"/>
      <c r="E269" s="113"/>
      <c r="F269" s="114"/>
      <c r="G269" s="108"/>
    </row>
    <row r="270" spans="1:8" ht="15.75" outlineLevel="1">
      <c r="A270" s="159"/>
      <c r="B270" s="108"/>
      <c r="C270" s="108"/>
      <c r="D270" s="108"/>
      <c r="E270" s="113"/>
      <c r="F270" s="114"/>
      <c r="G270" s="108"/>
    </row>
    <row r="271" spans="1:8" ht="15.75" outlineLevel="1">
      <c r="A271" s="159"/>
      <c r="B271" s="108"/>
      <c r="C271" s="108"/>
      <c r="D271" s="108"/>
      <c r="E271" s="113"/>
      <c r="F271" s="114"/>
      <c r="G271" s="108"/>
    </row>
    <row r="272" spans="1:8" ht="15.75" outlineLevel="1">
      <c r="A272" s="159"/>
      <c r="B272" s="108"/>
      <c r="C272" s="108"/>
      <c r="D272" s="108"/>
      <c r="E272" s="113"/>
      <c r="F272" s="114"/>
      <c r="G272" s="108"/>
    </row>
    <row r="273" spans="1:7" ht="15.75" outlineLevel="1">
      <c r="A273" s="159"/>
      <c r="B273" s="108"/>
      <c r="C273" s="108"/>
      <c r="D273" s="108"/>
      <c r="F273" s="114"/>
      <c r="G273" s="108"/>
    </row>
    <row r="274" spans="1:7" ht="15.75" outlineLevel="1">
      <c r="A274" s="159"/>
      <c r="B274" s="108"/>
      <c r="C274" s="108"/>
      <c r="D274" s="108"/>
      <c r="E274" s="113"/>
      <c r="F274" s="114"/>
      <c r="G274" s="108"/>
    </row>
    <row r="275" spans="1:7" ht="15.75" outlineLevel="1">
      <c r="A275" s="159"/>
      <c r="B275" s="108"/>
      <c r="C275" s="108"/>
      <c r="D275" s="108"/>
      <c r="E275" s="113"/>
      <c r="F275" s="114"/>
      <c r="G275" s="108"/>
    </row>
    <row r="276" spans="1:7" ht="15.75" outlineLevel="1">
      <c r="A276" s="159"/>
      <c r="B276" s="108"/>
      <c r="C276" s="108"/>
      <c r="D276" s="108"/>
      <c r="E276" s="113"/>
      <c r="F276" s="114"/>
      <c r="G276" s="108"/>
    </row>
    <row r="277" spans="1:7" ht="15.75" outlineLevel="1">
      <c r="A277" s="159"/>
      <c r="B277" s="108"/>
      <c r="C277" s="108"/>
      <c r="D277" s="108"/>
      <c r="E277" s="113"/>
      <c r="F277" s="114"/>
      <c r="G277" s="108"/>
    </row>
    <row r="278" spans="1:7" ht="15.75" outlineLevel="1">
      <c r="A278" s="159"/>
      <c r="B278" s="108"/>
      <c r="C278" s="108"/>
      <c r="D278" s="108"/>
      <c r="E278" s="113"/>
      <c r="F278" s="114"/>
      <c r="G278" s="108"/>
    </row>
    <row r="279" spans="1:7" ht="15.75" outlineLevel="1">
      <c r="A279" s="159"/>
      <c r="B279" s="108"/>
      <c r="C279" s="116">
        <v>1.4</v>
      </c>
      <c r="D279" s="117" t="s">
        <v>150</v>
      </c>
      <c r="E279" s="118"/>
      <c r="F279" s="119"/>
      <c r="G279" s="108"/>
    </row>
    <row r="280" spans="1:7" ht="15.75" outlineLevel="1">
      <c r="A280" s="159"/>
      <c r="B280" s="108"/>
      <c r="C280" s="108"/>
      <c r="D280" s="108"/>
      <c r="E280" s="109" t="s">
        <v>151</v>
      </c>
      <c r="F280" s="110">
        <v>0.25</v>
      </c>
      <c r="G280" s="108"/>
    </row>
    <row r="281" spans="1:7" ht="15.75" outlineLevel="1">
      <c r="A281" s="159"/>
      <c r="B281" s="108"/>
      <c r="C281" s="108"/>
      <c r="D281" s="108"/>
      <c r="E281" s="145"/>
      <c r="F281" s="145"/>
      <c r="G281" s="108"/>
    </row>
    <row r="282" spans="1:7" ht="15.75" outlineLevel="1">
      <c r="A282" s="159"/>
      <c r="B282" s="108"/>
      <c r="C282" s="108"/>
      <c r="D282" s="108"/>
      <c r="E282" s="145"/>
      <c r="F282" s="145"/>
      <c r="G282" s="108"/>
    </row>
    <row r="283" spans="1:7" ht="15.75" outlineLevel="1">
      <c r="A283" s="159"/>
      <c r="B283" s="108"/>
      <c r="C283" s="108"/>
      <c r="D283" s="108"/>
      <c r="E283" s="145"/>
      <c r="F283" s="145"/>
      <c r="G283" s="108"/>
    </row>
    <row r="284" spans="1:7" ht="15.75" outlineLevel="1">
      <c r="A284" s="159"/>
      <c r="B284" s="108"/>
      <c r="C284" s="108"/>
      <c r="D284" s="108"/>
      <c r="E284" s="145"/>
      <c r="F284" s="145"/>
      <c r="G284" s="108"/>
    </row>
    <row r="285" spans="1:7" ht="15.75" outlineLevel="1">
      <c r="A285" s="159"/>
      <c r="B285" s="108"/>
      <c r="C285" s="108"/>
      <c r="D285" s="108"/>
      <c r="E285" s="145"/>
      <c r="F285" s="145"/>
      <c r="G285" s="108"/>
    </row>
    <row r="286" spans="1:7" ht="15.75" outlineLevel="1">
      <c r="A286" s="159"/>
      <c r="B286" s="108"/>
      <c r="C286" s="108"/>
      <c r="D286" s="108"/>
      <c r="E286" s="145"/>
      <c r="F286" s="145"/>
      <c r="G286" s="108"/>
    </row>
    <row r="287" spans="1:7" ht="15.75" outlineLevel="1">
      <c r="A287" s="159"/>
      <c r="B287" s="108"/>
      <c r="C287" s="108"/>
      <c r="D287" s="108"/>
      <c r="E287" s="145"/>
      <c r="F287" s="145"/>
      <c r="G287" s="108"/>
    </row>
    <row r="288" spans="1:7" ht="15.75" outlineLevel="1">
      <c r="A288" s="159"/>
      <c r="B288" s="108"/>
      <c r="C288" s="108"/>
      <c r="D288" s="108"/>
      <c r="E288" s="145"/>
      <c r="F288" s="145"/>
      <c r="G288" s="108"/>
    </row>
    <row r="289" spans="1:7" ht="15.75" outlineLevel="1">
      <c r="A289" s="159"/>
      <c r="B289" s="108"/>
      <c r="C289" s="108"/>
      <c r="D289" s="108"/>
      <c r="E289" s="145"/>
      <c r="F289" s="145"/>
      <c r="G289" s="108"/>
    </row>
    <row r="290" spans="1:7" ht="15.75" outlineLevel="1">
      <c r="A290" s="159"/>
      <c r="B290" s="108"/>
      <c r="C290" s="108"/>
      <c r="D290" s="108"/>
      <c r="E290" s="145"/>
      <c r="F290" s="145"/>
      <c r="G290" s="108"/>
    </row>
    <row r="291" spans="1:7" ht="15.75" outlineLevel="1">
      <c r="A291" s="159"/>
      <c r="B291" s="108"/>
      <c r="C291" s="108"/>
      <c r="D291" s="108"/>
      <c r="E291" s="145"/>
      <c r="F291" s="145"/>
      <c r="G291" s="108"/>
    </row>
    <row r="292" spans="1:7" ht="15.75" outlineLevel="1">
      <c r="A292" s="159"/>
      <c r="B292" s="108"/>
      <c r="C292" s="108"/>
      <c r="D292" s="108"/>
      <c r="E292" s="145"/>
      <c r="F292" s="145"/>
      <c r="G292" s="108"/>
    </row>
    <row r="293" spans="1:7" ht="15.75" outlineLevel="1">
      <c r="A293" s="159"/>
      <c r="B293" s="108"/>
      <c r="C293" s="108"/>
      <c r="D293" s="108"/>
      <c r="E293" s="145"/>
      <c r="F293" s="145"/>
      <c r="G293" s="108"/>
    </row>
    <row r="294" spans="1:7" ht="15.75" outlineLevel="1">
      <c r="A294" s="159"/>
      <c r="B294" s="108"/>
      <c r="C294" s="108"/>
      <c r="D294" s="108"/>
      <c r="E294" s="145"/>
      <c r="F294" s="145"/>
      <c r="G294" s="108"/>
    </row>
    <row r="295" spans="1:7" ht="15.75" outlineLevel="1">
      <c r="A295" s="159"/>
      <c r="B295" s="108"/>
      <c r="C295" s="108"/>
      <c r="D295" s="108"/>
      <c r="E295" s="145"/>
      <c r="F295" s="145"/>
      <c r="G295" s="108"/>
    </row>
    <row r="296" spans="1:7" ht="15.75" outlineLevel="1">
      <c r="A296" s="159"/>
      <c r="B296" s="108"/>
      <c r="C296" s="108"/>
      <c r="D296" s="108"/>
      <c r="E296" s="145"/>
      <c r="F296" s="145"/>
      <c r="G296" s="108"/>
    </row>
    <row r="297" spans="1:7" ht="15.75" outlineLevel="1">
      <c r="A297" s="159"/>
      <c r="B297" s="108"/>
      <c r="C297" s="108"/>
      <c r="D297" s="108"/>
      <c r="E297" s="145"/>
      <c r="F297" s="145"/>
      <c r="G297" s="108"/>
    </row>
    <row r="298" spans="1:7" ht="15.75" outlineLevel="1">
      <c r="A298" s="159"/>
      <c r="B298" s="108"/>
      <c r="C298" s="108"/>
      <c r="D298" s="108"/>
      <c r="E298" s="145"/>
      <c r="F298" s="145"/>
      <c r="G298" s="108"/>
    </row>
    <row r="299" spans="1:7" ht="15.75" outlineLevel="1">
      <c r="A299" s="159"/>
      <c r="B299" s="108"/>
      <c r="C299" s="108"/>
      <c r="D299" s="108"/>
      <c r="E299" s="145"/>
      <c r="F299" s="145"/>
      <c r="G299" s="108"/>
    </row>
    <row r="300" spans="1:7" ht="15.75" outlineLevel="1">
      <c r="A300" s="159"/>
      <c r="B300" s="108"/>
      <c r="C300" s="108"/>
      <c r="D300" s="108"/>
      <c r="E300" s="149"/>
      <c r="F300" s="150"/>
      <c r="G300" s="108"/>
    </row>
    <row r="301" spans="1:7" ht="15.75" outlineLevel="1">
      <c r="A301" s="159"/>
      <c r="B301" s="108"/>
      <c r="C301" s="116">
        <v>1.5</v>
      </c>
      <c r="D301" s="117" t="s">
        <v>152</v>
      </c>
      <c r="E301" s="118"/>
      <c r="F301" s="119"/>
      <c r="G301" s="108"/>
    </row>
    <row r="302" spans="1:7" ht="15.75" outlineLevel="1">
      <c r="A302" s="159"/>
      <c r="B302" s="108"/>
      <c r="C302" s="120"/>
      <c r="D302" s="120"/>
      <c r="E302" s="109" t="s">
        <v>153</v>
      </c>
      <c r="F302" s="110">
        <v>1</v>
      </c>
      <c r="G302" s="147"/>
    </row>
    <row r="303" spans="1:7" ht="15.75" outlineLevel="1">
      <c r="A303" s="159"/>
      <c r="B303" s="108"/>
      <c r="C303" s="108"/>
      <c r="D303" s="108"/>
      <c r="E303" s="109" t="s">
        <v>154</v>
      </c>
      <c r="F303" s="110">
        <v>1</v>
      </c>
      <c r="G303" s="108"/>
    </row>
    <row r="304" spans="1:7" ht="15.75" outlineLevel="1">
      <c r="A304" s="159"/>
      <c r="B304" s="108"/>
      <c r="C304" s="108"/>
      <c r="D304" s="108"/>
      <c r="E304" s="109" t="s">
        <v>155</v>
      </c>
      <c r="F304" s="110">
        <v>0.25</v>
      </c>
      <c r="G304" s="108"/>
    </row>
    <row r="305" spans="1:7" ht="15.75" outlineLevel="1">
      <c r="A305" s="159"/>
      <c r="B305" s="108"/>
      <c r="C305" s="108"/>
      <c r="D305" s="108"/>
      <c r="E305" s="145"/>
      <c r="F305" s="145"/>
      <c r="G305" s="108"/>
    </row>
    <row r="306" spans="1:7" ht="15.75" outlineLevel="1">
      <c r="A306" s="159"/>
      <c r="B306" s="108"/>
      <c r="C306" s="108"/>
      <c r="D306" s="108"/>
      <c r="E306" s="145"/>
      <c r="F306" s="145"/>
      <c r="G306" s="108"/>
    </row>
    <row r="307" spans="1:7" ht="15.75" outlineLevel="1">
      <c r="A307" s="159"/>
      <c r="B307" s="108"/>
      <c r="C307" s="108"/>
      <c r="D307" s="108"/>
      <c r="E307" s="145"/>
      <c r="F307" s="145"/>
      <c r="G307" s="108"/>
    </row>
    <row r="308" spans="1:7" ht="15.75" outlineLevel="1">
      <c r="A308" s="159"/>
      <c r="B308" s="108"/>
      <c r="C308" s="108"/>
      <c r="D308" s="108"/>
      <c r="E308" s="145"/>
      <c r="F308" s="145"/>
      <c r="G308" s="108"/>
    </row>
    <row r="309" spans="1:7" ht="15.75" outlineLevel="1">
      <c r="A309" s="159"/>
      <c r="B309" s="108"/>
      <c r="C309" s="108"/>
      <c r="D309" s="108"/>
      <c r="E309" s="145"/>
      <c r="F309" s="145"/>
      <c r="G309" s="108"/>
    </row>
    <row r="310" spans="1:7" ht="15.75" outlineLevel="1">
      <c r="A310" s="159"/>
      <c r="B310" s="108"/>
      <c r="C310" s="108"/>
      <c r="D310" s="108"/>
      <c r="E310" s="145"/>
      <c r="F310" s="145"/>
      <c r="G310" s="108"/>
    </row>
    <row r="311" spans="1:7" ht="15.75" outlineLevel="1">
      <c r="A311" s="159"/>
      <c r="B311" s="108"/>
      <c r="C311" s="108"/>
      <c r="D311" s="108"/>
      <c r="E311" s="145"/>
      <c r="F311" s="145"/>
      <c r="G311" s="108"/>
    </row>
    <row r="312" spans="1:7" ht="15.75" outlineLevel="1">
      <c r="A312" s="159"/>
      <c r="B312" s="108"/>
      <c r="C312" s="108"/>
      <c r="D312" s="108"/>
      <c r="E312" s="145"/>
      <c r="F312" s="145"/>
      <c r="G312" s="108"/>
    </row>
    <row r="313" spans="1:7" ht="15.75" outlineLevel="1">
      <c r="A313" s="159"/>
      <c r="B313" s="108"/>
      <c r="C313" s="108"/>
      <c r="D313" s="108"/>
      <c r="E313" s="145"/>
      <c r="F313" s="145"/>
      <c r="G313" s="108"/>
    </row>
    <row r="314" spans="1:7" ht="15.75" outlineLevel="1">
      <c r="A314" s="159"/>
      <c r="B314" s="108"/>
      <c r="C314" s="108"/>
      <c r="D314" s="108"/>
      <c r="E314" s="145"/>
      <c r="F314" s="145"/>
      <c r="G314" s="108"/>
    </row>
    <row r="315" spans="1:7" ht="15.75" outlineLevel="1">
      <c r="A315" s="159"/>
      <c r="B315" s="108"/>
      <c r="C315" s="108"/>
      <c r="D315" s="108"/>
      <c r="E315" s="145"/>
      <c r="F315" s="145"/>
      <c r="G315" s="108"/>
    </row>
    <row r="316" spans="1:7" ht="15.75" outlineLevel="1">
      <c r="A316" s="159"/>
      <c r="B316" s="108"/>
      <c r="C316" s="108"/>
      <c r="D316" s="108"/>
      <c r="E316" s="145"/>
      <c r="F316" s="145"/>
      <c r="G316" s="108"/>
    </row>
    <row r="317" spans="1:7" ht="15.75" outlineLevel="1">
      <c r="A317" s="159"/>
      <c r="B317" s="108"/>
      <c r="C317" s="108"/>
      <c r="D317" s="108"/>
      <c r="E317" s="145"/>
      <c r="F317" s="145"/>
      <c r="G317" s="108"/>
    </row>
    <row r="318" spans="1:7" ht="15.75" outlineLevel="1">
      <c r="A318" s="159"/>
      <c r="B318" s="108"/>
      <c r="C318" s="108"/>
      <c r="D318" s="108"/>
      <c r="E318" s="145"/>
      <c r="F318" s="145"/>
      <c r="G318" s="108"/>
    </row>
    <row r="319" spans="1:7" ht="15.75" outlineLevel="1">
      <c r="A319" s="159"/>
      <c r="B319" s="108"/>
      <c r="C319" s="108"/>
      <c r="D319" s="108"/>
      <c r="E319" s="145"/>
      <c r="F319" s="145"/>
      <c r="G319" s="108"/>
    </row>
    <row r="320" spans="1:7" ht="15.75" outlineLevel="1">
      <c r="A320" s="159"/>
      <c r="B320" s="108"/>
      <c r="C320" s="108"/>
      <c r="D320" s="108"/>
      <c r="E320" s="145"/>
      <c r="F320" s="145"/>
      <c r="G320" s="108"/>
    </row>
    <row r="321" spans="1:7" ht="15.75" outlineLevel="1">
      <c r="A321" s="159"/>
      <c r="B321" s="108"/>
      <c r="C321" s="108"/>
      <c r="D321" s="108"/>
      <c r="E321" s="145"/>
      <c r="F321" s="145"/>
      <c r="G321" s="108"/>
    </row>
    <row r="322" spans="1:7" ht="15.75" outlineLevel="1">
      <c r="A322" s="159"/>
      <c r="B322" s="108"/>
      <c r="C322" s="108"/>
      <c r="D322" s="108"/>
      <c r="E322" s="145"/>
      <c r="F322" s="145"/>
      <c r="G322" s="108"/>
    </row>
    <row r="323" spans="1:7" ht="15.75" outlineLevel="1">
      <c r="A323" s="159"/>
      <c r="B323" s="108"/>
      <c r="C323" s="108"/>
      <c r="D323" s="108"/>
      <c r="E323" s="145"/>
      <c r="F323" s="145"/>
      <c r="G323" s="108"/>
    </row>
    <row r="324" spans="1:7" ht="15.75" outlineLevel="1">
      <c r="A324" s="159"/>
      <c r="B324" s="108"/>
      <c r="C324" s="108"/>
      <c r="D324" s="108"/>
      <c r="E324" s="145"/>
      <c r="F324" s="145"/>
      <c r="G324" s="108"/>
    </row>
    <row r="325" spans="1:7" ht="15.75" outlineLevel="1">
      <c r="A325" s="159"/>
      <c r="B325" s="108"/>
      <c r="C325" s="108"/>
      <c r="D325" s="108"/>
      <c r="E325" s="145"/>
      <c r="F325" s="145"/>
      <c r="G325" s="108"/>
    </row>
    <row r="326" spans="1:7" ht="15.75" outlineLevel="1">
      <c r="A326" s="159"/>
      <c r="B326" s="108"/>
      <c r="C326" s="108"/>
      <c r="D326" s="108"/>
      <c r="E326" s="145"/>
      <c r="F326" s="145"/>
      <c r="G326" s="108"/>
    </row>
    <row r="327" spans="1:7" ht="15.75" outlineLevel="1">
      <c r="A327" s="159"/>
      <c r="B327" s="108"/>
      <c r="C327" s="108"/>
      <c r="D327" s="108"/>
      <c r="E327" s="145"/>
      <c r="F327" s="145"/>
      <c r="G327" s="108"/>
    </row>
    <row r="328" spans="1:7" ht="15.75" outlineLevel="1">
      <c r="A328" s="159"/>
      <c r="B328" s="108"/>
      <c r="C328" s="108"/>
      <c r="D328" s="108"/>
      <c r="E328" s="145"/>
      <c r="F328" s="145"/>
      <c r="G328" s="108"/>
    </row>
    <row r="329" spans="1:7" ht="15.75" outlineLevel="1">
      <c r="A329" s="159"/>
      <c r="B329" s="108"/>
      <c r="C329" s="120"/>
      <c r="D329" s="120"/>
      <c r="E329" s="146"/>
      <c r="F329" s="146"/>
      <c r="G329" s="108"/>
    </row>
    <row r="330" spans="1:7" ht="15.75" outlineLevel="1">
      <c r="A330" s="159"/>
      <c r="B330" s="108">
        <v>2</v>
      </c>
      <c r="C330" s="233" t="s">
        <v>156</v>
      </c>
      <c r="D330" s="234"/>
      <c r="E330" s="106"/>
      <c r="F330" s="107"/>
      <c r="G330" s="108"/>
    </row>
    <row r="331" spans="1:7" ht="15.75" outlineLevel="1">
      <c r="A331" s="159"/>
      <c r="B331" s="108"/>
      <c r="C331" s="108"/>
      <c r="D331" s="108"/>
      <c r="E331" s="109" t="s">
        <v>157</v>
      </c>
      <c r="F331" s="110">
        <v>1.5</v>
      </c>
      <c r="G331" s="108"/>
    </row>
    <row r="332" spans="1:7" ht="15.75" outlineLevel="1">
      <c r="A332" s="159"/>
      <c r="B332" s="108"/>
      <c r="C332" s="108"/>
      <c r="D332" s="108"/>
      <c r="E332" s="109" t="s">
        <v>158</v>
      </c>
      <c r="F332" s="110">
        <v>0.5</v>
      </c>
      <c r="G332" s="108"/>
    </row>
    <row r="333" spans="1:7" ht="15.75" outlineLevel="1">
      <c r="A333" s="159"/>
      <c r="B333" s="108"/>
      <c r="C333" s="108"/>
      <c r="D333" s="108"/>
      <c r="E333" s="109" t="s">
        <v>159</v>
      </c>
      <c r="F333" s="110">
        <v>0.25</v>
      </c>
      <c r="G333" s="108"/>
    </row>
    <row r="334" spans="1:7" ht="15.75" outlineLevel="1">
      <c r="A334" s="159"/>
      <c r="B334" s="108"/>
      <c r="C334" s="108"/>
      <c r="D334" s="108"/>
      <c r="E334" s="108"/>
      <c r="F334" s="114"/>
      <c r="G334" s="108"/>
    </row>
    <row r="335" spans="1:7" ht="15.75" outlineLevel="1">
      <c r="A335" s="159"/>
      <c r="B335" s="108"/>
      <c r="C335" s="108"/>
      <c r="D335" s="108"/>
      <c r="E335" s="108"/>
      <c r="F335" s="114"/>
      <c r="G335" s="108"/>
    </row>
    <row r="336" spans="1:7" ht="15.75" outlineLevel="1">
      <c r="A336" s="159"/>
      <c r="B336" s="108"/>
      <c r="C336" s="108"/>
      <c r="D336" s="108"/>
      <c r="E336" s="108"/>
      <c r="F336" s="114"/>
      <c r="G336" s="108"/>
    </row>
    <row r="337" spans="1:7" ht="15.75" outlineLevel="1">
      <c r="A337" s="159"/>
      <c r="B337" s="108"/>
      <c r="C337" s="108"/>
      <c r="D337" s="108"/>
      <c r="E337" s="108"/>
      <c r="F337" s="114"/>
      <c r="G337" s="108"/>
    </row>
    <row r="338" spans="1:7" ht="15.75" outlineLevel="1">
      <c r="A338" s="159"/>
      <c r="B338" s="108"/>
      <c r="C338" s="108"/>
      <c r="D338" s="108"/>
      <c r="E338" s="108"/>
      <c r="F338" s="114"/>
      <c r="G338" s="108"/>
    </row>
    <row r="339" spans="1:7" ht="15.75" outlineLevel="1">
      <c r="A339" s="159"/>
      <c r="B339" s="108"/>
      <c r="C339" s="108"/>
      <c r="D339" s="108"/>
      <c r="E339" s="108"/>
      <c r="F339" s="114"/>
      <c r="G339" s="108"/>
    </row>
    <row r="340" spans="1:7" ht="15.75" outlineLevel="1">
      <c r="A340" s="159"/>
      <c r="B340" s="108"/>
      <c r="C340" s="108"/>
      <c r="D340" s="108"/>
      <c r="E340" s="108"/>
      <c r="F340" s="114"/>
      <c r="G340" s="108"/>
    </row>
    <row r="341" spans="1:7" ht="15.75" outlineLevel="1">
      <c r="A341" s="159"/>
      <c r="B341" s="108"/>
      <c r="C341" s="108"/>
      <c r="D341" s="108"/>
      <c r="E341" s="108"/>
      <c r="F341" s="114"/>
      <c r="G341" s="108"/>
    </row>
    <row r="342" spans="1:7" ht="15.75" outlineLevel="1">
      <c r="A342" s="159"/>
      <c r="B342" s="108"/>
      <c r="C342" s="108"/>
      <c r="D342" s="108"/>
      <c r="E342" s="108"/>
      <c r="F342" s="114"/>
      <c r="G342" s="108"/>
    </row>
    <row r="343" spans="1:7" ht="15.75" outlineLevel="1">
      <c r="A343" s="159"/>
      <c r="B343" s="108"/>
      <c r="C343" s="108"/>
      <c r="D343" s="108"/>
      <c r="E343" s="108"/>
      <c r="F343" s="114"/>
      <c r="G343" s="108"/>
    </row>
    <row r="344" spans="1:7" ht="15.75" outlineLevel="1">
      <c r="A344" s="159"/>
      <c r="B344" s="108"/>
      <c r="C344" s="108"/>
      <c r="D344" s="108"/>
      <c r="E344" s="108"/>
      <c r="F344" s="114"/>
      <c r="G344" s="108"/>
    </row>
    <row r="345" spans="1:7" ht="15.75" outlineLevel="1">
      <c r="A345" s="159"/>
      <c r="B345" s="108"/>
      <c r="C345" s="108"/>
      <c r="D345" s="108"/>
      <c r="E345" s="108"/>
      <c r="F345" s="114"/>
      <c r="G345" s="108"/>
    </row>
    <row r="346" spans="1:7" ht="15.75" outlineLevel="1">
      <c r="A346" s="159"/>
      <c r="B346" s="108"/>
      <c r="C346" s="108"/>
      <c r="D346" s="108"/>
      <c r="E346" s="108"/>
      <c r="F346" s="114"/>
      <c r="G346" s="108"/>
    </row>
    <row r="347" spans="1:7" ht="15.75" outlineLevel="1">
      <c r="A347" s="159"/>
      <c r="B347" s="108"/>
      <c r="C347" s="108"/>
      <c r="D347" s="108"/>
      <c r="E347" s="108"/>
      <c r="F347" s="114"/>
      <c r="G347" s="108"/>
    </row>
    <row r="348" spans="1:7" ht="15.75" outlineLevel="1">
      <c r="A348" s="159"/>
      <c r="B348" s="108"/>
      <c r="C348" s="108"/>
      <c r="D348" s="108"/>
      <c r="E348" s="108"/>
      <c r="F348" s="114"/>
      <c r="G348" s="108"/>
    </row>
    <row r="349" spans="1:7" ht="15.75" outlineLevel="1">
      <c r="A349" s="159"/>
      <c r="B349" s="108"/>
      <c r="C349" s="108"/>
      <c r="D349" s="108"/>
      <c r="E349" s="108"/>
      <c r="F349" s="114"/>
      <c r="G349" s="108"/>
    </row>
    <row r="350" spans="1:7" ht="15.75" outlineLevel="1">
      <c r="A350" s="159"/>
      <c r="B350" s="108"/>
      <c r="C350" s="108"/>
      <c r="D350" s="108"/>
      <c r="E350" s="108"/>
      <c r="F350" s="114"/>
      <c r="G350" s="108"/>
    </row>
    <row r="351" spans="1:7" ht="15.75" outlineLevel="1">
      <c r="A351" s="159"/>
      <c r="B351" s="108"/>
      <c r="C351" s="108"/>
      <c r="D351" s="108"/>
      <c r="E351" s="108"/>
      <c r="F351" s="114"/>
      <c r="G351" s="108"/>
    </row>
    <row r="352" spans="1:7" ht="15.75" outlineLevel="1">
      <c r="A352" s="159"/>
      <c r="B352" s="108"/>
      <c r="C352" s="108"/>
      <c r="D352" s="108"/>
      <c r="E352" s="108"/>
      <c r="F352" s="114"/>
      <c r="G352" s="108"/>
    </row>
    <row r="353" spans="1:7" ht="15.75" outlineLevel="1">
      <c r="A353" s="159"/>
      <c r="B353" s="108"/>
      <c r="C353" s="108"/>
      <c r="D353" s="108"/>
      <c r="E353" s="108"/>
      <c r="F353" s="114"/>
      <c r="G353" s="108"/>
    </row>
    <row r="354" spans="1:7" ht="15.75" outlineLevel="1">
      <c r="A354" s="159"/>
      <c r="B354" s="108"/>
      <c r="C354" s="108"/>
      <c r="D354" s="108"/>
      <c r="E354" s="108"/>
      <c r="F354" s="114"/>
      <c r="G354" s="108"/>
    </row>
    <row r="355" spans="1:7" ht="15.75">
      <c r="A355" s="159"/>
      <c r="B355" s="108"/>
      <c r="C355" s="108"/>
      <c r="D355" s="108"/>
      <c r="E355" s="108"/>
      <c r="F355" s="114"/>
      <c r="G355" s="108"/>
    </row>
    <row r="356" spans="1:7" ht="15.75" outlineLevel="1">
      <c r="A356" s="159"/>
      <c r="B356" s="108"/>
      <c r="C356" s="108"/>
      <c r="D356" s="108"/>
      <c r="E356" s="108"/>
      <c r="F356" s="114"/>
      <c r="G356" s="108"/>
    </row>
    <row r="357" spans="1:7" ht="15.75" outlineLevel="1">
      <c r="A357" s="159"/>
      <c r="B357" s="108"/>
      <c r="C357" s="108"/>
      <c r="D357" s="108"/>
      <c r="E357" s="108"/>
      <c r="F357" s="114"/>
      <c r="G357" s="108"/>
    </row>
    <row r="358" spans="1:7" ht="15.75" outlineLevel="1">
      <c r="A358" s="159"/>
      <c r="B358" s="108"/>
      <c r="C358" s="108"/>
      <c r="D358" s="108"/>
      <c r="E358" s="108"/>
      <c r="F358" s="114"/>
      <c r="G358" s="108"/>
    </row>
    <row r="359" spans="1:7" ht="15.75" outlineLevel="1">
      <c r="A359" s="159"/>
      <c r="B359" s="108"/>
      <c r="C359" s="108"/>
      <c r="D359" s="108"/>
      <c r="E359" s="108"/>
      <c r="F359" s="114"/>
      <c r="G359" s="108"/>
    </row>
    <row r="360" spans="1:7" ht="15.75" outlineLevel="1">
      <c r="A360" s="159"/>
      <c r="B360" s="108"/>
      <c r="C360" s="108"/>
      <c r="D360" s="108"/>
      <c r="E360" s="108"/>
      <c r="F360" s="114"/>
      <c r="G360" s="108"/>
    </row>
    <row r="361" spans="1:7" ht="15.75" outlineLevel="1">
      <c r="A361" s="159"/>
      <c r="B361" s="108"/>
      <c r="C361" s="108"/>
      <c r="D361" s="108"/>
      <c r="E361" s="108"/>
      <c r="F361" s="114"/>
      <c r="G361" s="108"/>
    </row>
    <row r="362" spans="1:7" ht="15.75" outlineLevel="1">
      <c r="A362" s="159"/>
      <c r="B362" s="108"/>
      <c r="C362" s="108"/>
      <c r="D362" s="108"/>
      <c r="E362" s="108"/>
      <c r="F362" s="114"/>
      <c r="G362" s="108"/>
    </row>
    <row r="363" spans="1:7" ht="15.75" outlineLevel="1">
      <c r="A363" s="159"/>
      <c r="B363" s="108"/>
      <c r="C363" s="151"/>
      <c r="D363" s="151"/>
      <c r="E363" s="151"/>
      <c r="F363" s="152"/>
      <c r="G363" s="151"/>
    </row>
    <row r="364" spans="1:7" ht="15.75" outlineLevel="1">
      <c r="A364" s="159"/>
      <c r="B364" s="108"/>
      <c r="C364" s="233" t="s">
        <v>160</v>
      </c>
      <c r="D364" s="234"/>
      <c r="E364" s="106"/>
      <c r="F364" s="107"/>
      <c r="G364" s="108"/>
    </row>
    <row r="365" spans="1:7" ht="15.75" outlineLevel="1">
      <c r="A365" s="159"/>
      <c r="B365" s="108"/>
      <c r="C365" s="108"/>
      <c r="D365" s="108"/>
      <c r="E365" s="109" t="s">
        <v>157</v>
      </c>
      <c r="F365" s="110">
        <f>0.25*6</f>
        <v>1.5</v>
      </c>
      <c r="G365" s="108"/>
    </row>
    <row r="366" spans="1:7" ht="36" outlineLevel="1">
      <c r="A366" s="159"/>
      <c r="B366" s="108"/>
      <c r="C366" s="108"/>
      <c r="D366" s="108"/>
      <c r="E366" s="109" t="s">
        <v>161</v>
      </c>
      <c r="F366" s="110">
        <v>4</v>
      </c>
      <c r="G366" s="108"/>
    </row>
    <row r="367" spans="1:7" ht="15.75" outlineLevel="1">
      <c r="A367" s="159"/>
      <c r="B367" s="108"/>
      <c r="C367" s="108"/>
      <c r="D367" s="108"/>
      <c r="E367" s="109" t="s">
        <v>162</v>
      </c>
      <c r="F367" s="110">
        <v>1</v>
      </c>
      <c r="G367" s="108"/>
    </row>
    <row r="368" spans="1:7" ht="15.75" outlineLevel="1">
      <c r="A368" s="159"/>
      <c r="B368" s="108"/>
      <c r="C368" s="108"/>
      <c r="D368" s="108"/>
      <c r="E368" s="108"/>
      <c r="F368" s="114"/>
      <c r="G368" s="108"/>
    </row>
    <row r="369" spans="1:7" ht="15.75" outlineLevel="1">
      <c r="A369" s="159"/>
      <c r="B369" s="108"/>
      <c r="C369" s="108"/>
      <c r="D369" s="108"/>
      <c r="E369" s="108"/>
      <c r="F369" s="114"/>
      <c r="G369" s="108"/>
    </row>
    <row r="370" spans="1:7" ht="15.75" outlineLevel="1">
      <c r="A370" s="159"/>
      <c r="B370" s="108"/>
      <c r="C370" s="108"/>
      <c r="D370" s="108"/>
      <c r="E370" s="108"/>
      <c r="F370" s="114"/>
      <c r="G370" s="108"/>
    </row>
    <row r="371" spans="1:7" ht="15.75" outlineLevel="1">
      <c r="A371" s="159"/>
      <c r="B371" s="108"/>
      <c r="C371" s="108"/>
      <c r="D371" s="108"/>
      <c r="E371" s="108"/>
      <c r="F371" s="114"/>
      <c r="G371" s="108"/>
    </row>
    <row r="372" spans="1:7" ht="15.75" outlineLevel="1">
      <c r="A372" s="159"/>
      <c r="B372" s="108"/>
      <c r="C372" s="108"/>
      <c r="D372" s="108"/>
      <c r="E372" s="108"/>
      <c r="F372" s="114"/>
      <c r="G372" s="108"/>
    </row>
    <row r="373" spans="1:7" ht="15.75" outlineLevel="1">
      <c r="A373" s="159"/>
      <c r="B373" s="108"/>
      <c r="C373" s="108"/>
      <c r="D373" s="108"/>
      <c r="E373" s="108"/>
      <c r="F373" s="114"/>
      <c r="G373" s="108"/>
    </row>
    <row r="374" spans="1:7" ht="15.75" outlineLevel="1">
      <c r="A374" s="159"/>
      <c r="B374" s="108"/>
      <c r="C374" s="108"/>
      <c r="D374" s="108"/>
      <c r="E374" s="108"/>
      <c r="F374" s="114"/>
      <c r="G374" s="108"/>
    </row>
    <row r="375" spans="1:7" ht="15.75" outlineLevel="1">
      <c r="A375" s="159"/>
      <c r="B375" s="108"/>
      <c r="C375" s="108"/>
      <c r="D375" s="108"/>
      <c r="E375" s="108"/>
      <c r="F375" s="114"/>
      <c r="G375" s="108"/>
    </row>
    <row r="376" spans="1:7" ht="15.75" outlineLevel="1">
      <c r="A376" s="159"/>
      <c r="B376" s="108"/>
      <c r="C376" s="108"/>
      <c r="D376" s="108"/>
      <c r="E376" s="108"/>
      <c r="F376" s="114"/>
      <c r="G376" s="108"/>
    </row>
    <row r="377" spans="1:7" ht="15.75" outlineLevel="1">
      <c r="A377" s="159"/>
      <c r="B377" s="108"/>
      <c r="C377" s="108"/>
      <c r="D377" s="108"/>
      <c r="E377" s="108"/>
      <c r="F377" s="114"/>
      <c r="G377" s="108"/>
    </row>
    <row r="378" spans="1:7" ht="15.75" outlineLevel="1">
      <c r="A378" s="159"/>
      <c r="B378" s="108"/>
      <c r="C378" s="108"/>
      <c r="D378" s="108"/>
      <c r="E378" s="108"/>
      <c r="F378" s="114"/>
      <c r="G378" s="108"/>
    </row>
    <row r="379" spans="1:7" ht="15.75" outlineLevel="1">
      <c r="A379" s="159"/>
      <c r="B379" s="108"/>
      <c r="C379" s="108"/>
      <c r="D379" s="108"/>
      <c r="E379" s="108"/>
      <c r="F379" s="114"/>
      <c r="G379" s="108"/>
    </row>
    <row r="380" spans="1:7" ht="15.75" outlineLevel="1">
      <c r="A380" s="159"/>
      <c r="B380" s="108"/>
      <c r="C380" s="108"/>
      <c r="D380" s="108"/>
      <c r="E380" s="108"/>
      <c r="F380" s="114"/>
      <c r="G380" s="108"/>
    </row>
    <row r="381" spans="1:7" ht="15.75" outlineLevel="1">
      <c r="A381" s="159"/>
      <c r="B381" s="108"/>
      <c r="C381" s="108"/>
      <c r="D381" s="108"/>
      <c r="E381" s="108"/>
      <c r="F381" s="114"/>
      <c r="G381" s="108"/>
    </row>
    <row r="382" spans="1:7" ht="15.75" outlineLevel="1">
      <c r="A382" s="159"/>
      <c r="B382" s="108"/>
      <c r="C382" s="108"/>
      <c r="D382" s="108"/>
      <c r="E382" s="108"/>
      <c r="F382" s="114"/>
      <c r="G382" s="108"/>
    </row>
    <row r="383" spans="1:7" ht="15.75" outlineLevel="1">
      <c r="A383" s="159"/>
      <c r="B383" s="108"/>
      <c r="C383" s="108"/>
      <c r="D383" s="108"/>
      <c r="E383" s="108"/>
      <c r="F383" s="114"/>
      <c r="G383" s="108"/>
    </row>
    <row r="384" spans="1:7" ht="15.75" outlineLevel="1">
      <c r="A384" s="159"/>
      <c r="B384" s="108"/>
      <c r="C384" s="108"/>
      <c r="D384" s="108"/>
      <c r="E384" s="108"/>
      <c r="F384" s="114"/>
      <c r="G384" s="108"/>
    </row>
    <row r="385" spans="1:7" ht="15.75" outlineLevel="1">
      <c r="A385" s="159"/>
      <c r="B385" s="108"/>
      <c r="C385" s="108"/>
      <c r="D385" s="108"/>
      <c r="E385" s="108"/>
      <c r="F385" s="114"/>
      <c r="G385" s="108"/>
    </row>
    <row r="386" spans="1:7" ht="15.75" outlineLevel="1">
      <c r="A386" s="159"/>
      <c r="B386" s="108"/>
      <c r="C386" s="108"/>
      <c r="D386" s="108"/>
      <c r="E386" s="108"/>
      <c r="F386" s="114"/>
      <c r="G386" s="108"/>
    </row>
    <row r="387" spans="1:7" ht="15.75" outlineLevel="1">
      <c r="A387" s="159"/>
      <c r="B387" s="108"/>
      <c r="C387" s="108"/>
      <c r="D387" s="108"/>
      <c r="E387" s="108"/>
      <c r="F387" s="114"/>
      <c r="G387" s="108"/>
    </row>
    <row r="388" spans="1:7" ht="15.75" outlineLevel="1">
      <c r="A388" s="159"/>
      <c r="B388" s="108"/>
      <c r="C388" s="108"/>
      <c r="D388" s="108"/>
      <c r="E388" s="108"/>
      <c r="F388" s="114"/>
      <c r="G388" s="108"/>
    </row>
    <row r="389" spans="1:7" ht="15.75" outlineLevel="1">
      <c r="A389" s="159"/>
      <c r="B389" s="108"/>
      <c r="C389" s="108"/>
      <c r="D389" s="108"/>
      <c r="E389" s="108"/>
      <c r="F389" s="114"/>
      <c r="G389" s="108"/>
    </row>
    <row r="390" spans="1:7" ht="15.75" outlineLevel="1">
      <c r="A390" s="159"/>
      <c r="B390" s="108"/>
      <c r="C390" s="108"/>
      <c r="D390" s="108"/>
      <c r="E390" s="108"/>
      <c r="F390" s="114"/>
      <c r="G390" s="108"/>
    </row>
    <row r="391" spans="1:7" ht="15.75" outlineLevel="1">
      <c r="A391" s="159"/>
      <c r="B391" s="108"/>
      <c r="C391" s="108"/>
      <c r="D391" s="108"/>
      <c r="E391" s="108"/>
      <c r="F391" s="114"/>
      <c r="G391" s="108"/>
    </row>
    <row r="392" spans="1:7" ht="15.75" outlineLevel="1">
      <c r="A392" s="159"/>
      <c r="B392" s="108"/>
      <c r="C392" s="108"/>
      <c r="D392" s="108"/>
      <c r="E392" s="108"/>
      <c r="F392" s="114"/>
      <c r="G392" s="108"/>
    </row>
    <row r="393" spans="1:7" ht="15.75" outlineLevel="1">
      <c r="A393" s="159"/>
      <c r="B393" s="108"/>
      <c r="C393" s="108"/>
      <c r="D393" s="108"/>
      <c r="E393" s="108"/>
      <c r="F393" s="114"/>
      <c r="G393" s="108"/>
    </row>
    <row r="394" spans="1:7" ht="15.75" outlineLevel="1">
      <c r="A394" s="159"/>
      <c r="B394" s="108"/>
      <c r="C394" s="108"/>
      <c r="D394" s="108"/>
      <c r="E394" s="108"/>
      <c r="F394" s="114"/>
      <c r="G394" s="108"/>
    </row>
    <row r="395" spans="1:7" ht="15.75" outlineLevel="1">
      <c r="A395" s="159"/>
      <c r="B395" s="108"/>
      <c r="C395" s="108"/>
      <c r="D395" s="108"/>
      <c r="E395" s="108"/>
      <c r="F395" s="114"/>
      <c r="G395" s="108"/>
    </row>
    <row r="396" spans="1:7" ht="15.75" outlineLevel="1">
      <c r="A396" s="159"/>
      <c r="B396" s="108"/>
      <c r="C396" s="108"/>
      <c r="D396" s="108"/>
      <c r="E396" s="108"/>
      <c r="F396" s="114"/>
      <c r="G396" s="108"/>
    </row>
    <row r="397" spans="1:7" ht="15.75" outlineLevel="1">
      <c r="A397" s="159"/>
      <c r="B397" s="108"/>
      <c r="C397" s="108"/>
      <c r="D397" s="108"/>
      <c r="E397" s="108"/>
      <c r="F397" s="114"/>
      <c r="G397" s="108"/>
    </row>
    <row r="398" spans="1:7" ht="15.75" outlineLevel="1">
      <c r="A398" s="159"/>
      <c r="B398" s="108"/>
      <c r="C398" s="108"/>
      <c r="D398" s="108"/>
      <c r="E398" s="108"/>
      <c r="F398" s="114"/>
      <c r="G398" s="108"/>
    </row>
    <row r="399" spans="1:7" ht="15.75" outlineLevel="1">
      <c r="A399" s="159"/>
      <c r="B399" s="108"/>
      <c r="C399" s="108"/>
      <c r="D399" s="108"/>
      <c r="E399" s="108"/>
      <c r="F399" s="114"/>
      <c r="G399" s="108"/>
    </row>
    <row r="400" spans="1:7" ht="15.75" outlineLevel="1">
      <c r="A400" s="159"/>
      <c r="B400" s="108"/>
      <c r="C400" s="108"/>
      <c r="D400" s="108"/>
      <c r="E400" s="108"/>
      <c r="F400" s="114"/>
      <c r="G400" s="108"/>
    </row>
    <row r="401" spans="1:7" ht="15.75" outlineLevel="1">
      <c r="A401" s="159"/>
      <c r="B401" s="108"/>
      <c r="C401" s="108"/>
      <c r="D401" s="108"/>
      <c r="E401" s="108"/>
      <c r="F401" s="114"/>
      <c r="G401" s="108"/>
    </row>
    <row r="402" spans="1:7" ht="15.75" outlineLevel="1">
      <c r="A402" s="159"/>
      <c r="B402" s="108"/>
      <c r="C402" s="108"/>
      <c r="D402" s="108"/>
      <c r="E402" s="108"/>
      <c r="F402" s="114"/>
      <c r="G402" s="108"/>
    </row>
    <row r="403" spans="1:7" ht="15.75" outlineLevel="1">
      <c r="A403" s="159"/>
      <c r="B403" s="108"/>
      <c r="C403" s="108"/>
      <c r="D403" s="108"/>
      <c r="E403" s="108"/>
      <c r="F403" s="114"/>
      <c r="G403" s="108"/>
    </row>
    <row r="404" spans="1:7" ht="15.75" outlineLevel="1">
      <c r="A404" s="159"/>
      <c r="B404" s="108"/>
      <c r="C404" s="108"/>
      <c r="D404" s="108"/>
      <c r="E404" s="108"/>
      <c r="F404" s="114"/>
      <c r="G404" s="108"/>
    </row>
    <row r="405" spans="1:7" ht="15.75" outlineLevel="1">
      <c r="A405" s="159"/>
      <c r="B405" s="108"/>
      <c r="C405" s="108"/>
      <c r="D405" s="108"/>
      <c r="E405" s="108"/>
      <c r="F405" s="114"/>
      <c r="G405" s="108"/>
    </row>
    <row r="406" spans="1:7" ht="15.75" outlineLevel="1">
      <c r="A406" s="159"/>
      <c r="B406" s="108"/>
      <c r="C406" s="108"/>
      <c r="D406" s="108"/>
      <c r="E406" s="108"/>
      <c r="F406" s="114"/>
      <c r="G406" s="108"/>
    </row>
    <row r="407" spans="1:7" ht="15.75" outlineLevel="1">
      <c r="A407" s="159"/>
      <c r="B407" s="108"/>
      <c r="C407" s="108"/>
      <c r="D407" s="108"/>
      <c r="E407" s="108"/>
      <c r="F407" s="114"/>
      <c r="G407" s="108"/>
    </row>
    <row r="408" spans="1:7" ht="15.75" outlineLevel="1">
      <c r="A408" s="159"/>
      <c r="B408" s="108"/>
      <c r="C408" s="108"/>
      <c r="D408" s="108"/>
      <c r="E408" s="108"/>
      <c r="F408" s="114"/>
      <c r="G408" s="108"/>
    </row>
    <row r="409" spans="1:7" ht="15.75" outlineLevel="1">
      <c r="A409" s="159"/>
      <c r="B409" s="108"/>
      <c r="C409" s="108"/>
      <c r="D409" s="108"/>
      <c r="E409" s="108"/>
      <c r="F409" s="114"/>
      <c r="G409" s="108"/>
    </row>
    <row r="410" spans="1:7" ht="15.75" outlineLevel="1">
      <c r="A410" s="159"/>
      <c r="B410" s="108"/>
      <c r="C410" s="108"/>
      <c r="D410" s="108"/>
      <c r="E410" s="108"/>
      <c r="F410" s="114"/>
      <c r="G410" s="108"/>
    </row>
    <row r="411" spans="1:7" ht="15.75" outlineLevel="1">
      <c r="A411" s="159"/>
      <c r="B411" s="108"/>
      <c r="C411" s="108"/>
      <c r="D411" s="108"/>
      <c r="E411" s="108"/>
      <c r="F411" s="114"/>
      <c r="G411" s="108"/>
    </row>
    <row r="412" spans="1:7" ht="15.75" outlineLevel="1">
      <c r="A412" s="159"/>
      <c r="B412" s="108"/>
      <c r="C412" s="108"/>
      <c r="D412" s="108"/>
      <c r="E412" s="108"/>
      <c r="F412" s="114"/>
      <c r="G412" s="108"/>
    </row>
    <row r="413" spans="1:7" ht="15.75" outlineLevel="1">
      <c r="A413" s="159"/>
      <c r="B413" s="108"/>
      <c r="C413" s="108"/>
      <c r="D413" s="108"/>
      <c r="E413" s="108"/>
      <c r="F413" s="114"/>
      <c r="G413" s="108"/>
    </row>
    <row r="414" spans="1:7" ht="15.75" outlineLevel="1">
      <c r="A414" s="159"/>
      <c r="B414" s="108"/>
      <c r="C414" s="108"/>
      <c r="D414" s="108"/>
      <c r="E414" s="108"/>
      <c r="F414" s="114"/>
      <c r="G414" s="108"/>
    </row>
    <row r="415" spans="1:7" ht="15.75" outlineLevel="1">
      <c r="A415" s="159"/>
      <c r="B415" s="108"/>
      <c r="C415" s="108"/>
      <c r="D415" s="108"/>
      <c r="E415" s="108"/>
      <c r="F415" s="114"/>
      <c r="G415" s="108"/>
    </row>
    <row r="416" spans="1:7" ht="15.75" outlineLevel="1">
      <c r="A416" s="159"/>
      <c r="B416" s="108"/>
      <c r="C416" s="108"/>
      <c r="D416" s="108"/>
      <c r="E416" s="108"/>
      <c r="F416" s="114"/>
      <c r="G416" s="108"/>
    </row>
    <row r="417" spans="1:7" ht="15.75" outlineLevel="1">
      <c r="A417" s="159"/>
      <c r="B417" s="108"/>
      <c r="C417" s="108"/>
      <c r="D417" s="108"/>
      <c r="E417" s="108"/>
      <c r="F417" s="114"/>
      <c r="G417" s="108"/>
    </row>
    <row r="418" spans="1:7" ht="15.75" outlineLevel="1">
      <c r="A418" s="159"/>
      <c r="B418" s="108"/>
      <c r="C418" s="108"/>
      <c r="D418" s="108"/>
      <c r="E418" s="108"/>
      <c r="F418" s="114"/>
      <c r="G418" s="108"/>
    </row>
    <row r="419" spans="1:7" ht="15.75" outlineLevel="1">
      <c r="A419" s="159"/>
      <c r="B419" s="108"/>
      <c r="C419" s="108"/>
      <c r="D419" s="108"/>
      <c r="E419" s="108"/>
      <c r="F419" s="114"/>
      <c r="G419" s="108"/>
    </row>
    <row r="420" spans="1:7" ht="15.75" outlineLevel="1">
      <c r="A420" s="159"/>
      <c r="B420" s="108"/>
      <c r="C420" s="108"/>
      <c r="D420" s="108"/>
      <c r="E420" s="108"/>
      <c r="F420" s="114"/>
      <c r="G420" s="108"/>
    </row>
    <row r="421" spans="1:7" ht="15.75" outlineLevel="1">
      <c r="A421" s="159"/>
      <c r="B421" s="108"/>
      <c r="C421" s="108"/>
      <c r="D421" s="108"/>
      <c r="E421" s="108"/>
      <c r="F421" s="114"/>
      <c r="G421" s="108"/>
    </row>
    <row r="422" spans="1:7" ht="15.75" outlineLevel="1">
      <c r="A422" s="159"/>
      <c r="B422" s="108"/>
      <c r="C422" s="108"/>
      <c r="D422" s="108"/>
      <c r="E422" s="108"/>
      <c r="F422" s="114"/>
      <c r="G422" s="108"/>
    </row>
    <row r="423" spans="1:7" ht="15.75" outlineLevel="1">
      <c r="A423" s="159"/>
      <c r="B423" s="108"/>
      <c r="C423" s="108"/>
      <c r="D423" s="108"/>
      <c r="E423" s="108"/>
      <c r="F423" s="114"/>
      <c r="G423" s="108"/>
    </row>
    <row r="424" spans="1:7" ht="15.75" outlineLevel="1">
      <c r="A424" s="159"/>
      <c r="B424" s="108"/>
      <c r="C424" s="108"/>
      <c r="D424" s="108"/>
      <c r="E424" s="108"/>
      <c r="F424" s="114"/>
      <c r="G424" s="108"/>
    </row>
    <row r="425" spans="1:7" ht="15.75" outlineLevel="1">
      <c r="A425" s="159"/>
      <c r="B425" s="108"/>
      <c r="C425" s="108"/>
      <c r="D425" s="108"/>
      <c r="E425" s="108"/>
      <c r="F425" s="114"/>
      <c r="G425" s="108"/>
    </row>
    <row r="426" spans="1:7" ht="15.75">
      <c r="A426" s="159"/>
      <c r="B426" s="108"/>
      <c r="C426" s="108"/>
      <c r="D426" s="108"/>
      <c r="E426" s="108"/>
      <c r="F426" s="114"/>
      <c r="G426" s="108"/>
    </row>
    <row r="427" spans="1:7" ht="15.75">
      <c r="B427" s="108"/>
      <c r="C427" s="151"/>
      <c r="D427" s="151"/>
      <c r="E427" s="151"/>
      <c r="F427" s="152"/>
      <c r="G427" s="151"/>
    </row>
    <row r="428" spans="1:7" ht="15.75">
      <c r="B428" s="108"/>
      <c r="C428" s="233" t="s">
        <v>163</v>
      </c>
      <c r="D428" s="234"/>
      <c r="E428" s="106"/>
      <c r="F428" s="107"/>
      <c r="G428" s="108"/>
    </row>
    <row r="429" spans="1:7" ht="15.75">
      <c r="B429" s="108"/>
      <c r="C429" s="108"/>
      <c r="D429" s="108"/>
      <c r="E429" s="109" t="s">
        <v>157</v>
      </c>
      <c r="F429" s="110">
        <f>0.25*6</f>
        <v>1.5</v>
      </c>
      <c r="G429" s="108"/>
    </row>
    <row r="430" spans="1:7" ht="36">
      <c r="B430" s="108"/>
      <c r="C430" s="108"/>
      <c r="D430" s="108"/>
      <c r="E430" s="109" t="s">
        <v>161</v>
      </c>
      <c r="F430" s="110">
        <v>4</v>
      </c>
      <c r="G430" s="108"/>
    </row>
    <row r="431" spans="1:7" ht="15.75">
      <c r="B431" s="108"/>
      <c r="C431" s="108"/>
      <c r="D431" s="108"/>
      <c r="E431" s="109" t="s">
        <v>162</v>
      </c>
      <c r="F431" s="110">
        <v>1</v>
      </c>
      <c r="G431" s="108"/>
    </row>
    <row r="432" spans="1:7" ht="15.75">
      <c r="B432" s="108"/>
      <c r="C432" s="108"/>
      <c r="D432" s="108"/>
      <c r="E432" s="108"/>
      <c r="F432" s="114"/>
      <c r="G432" s="108"/>
    </row>
    <row r="433" spans="2:7" ht="15.75">
      <c r="B433" s="108"/>
      <c r="C433" s="108"/>
      <c r="D433" s="108"/>
      <c r="E433" s="108"/>
      <c r="F433" s="114"/>
      <c r="G433" s="108"/>
    </row>
    <row r="434" spans="2:7" ht="15.75">
      <c r="B434" s="108"/>
      <c r="C434" s="108"/>
      <c r="D434" s="108"/>
      <c r="E434" s="108"/>
      <c r="F434" s="114"/>
      <c r="G434" s="108"/>
    </row>
    <row r="435" spans="2:7" ht="15.75">
      <c r="B435" s="108"/>
      <c r="C435" s="108"/>
      <c r="D435" s="108"/>
      <c r="E435" s="108"/>
      <c r="F435" s="114"/>
      <c r="G435" s="108"/>
    </row>
    <row r="436" spans="2:7" ht="15.75">
      <c r="B436" s="108"/>
      <c r="C436" s="108"/>
      <c r="D436" s="108"/>
      <c r="E436" s="108"/>
      <c r="F436" s="114"/>
      <c r="G436" s="108"/>
    </row>
    <row r="437" spans="2:7" ht="15.75">
      <c r="B437" s="108"/>
      <c r="C437" s="108"/>
      <c r="D437" s="108"/>
      <c r="E437" s="108"/>
      <c r="F437" s="114"/>
      <c r="G437" s="108"/>
    </row>
    <row r="438" spans="2:7" ht="15.75">
      <c r="B438" s="108"/>
      <c r="C438" s="108"/>
      <c r="D438" s="108"/>
      <c r="E438" s="108"/>
      <c r="F438" s="114"/>
      <c r="G438" s="108"/>
    </row>
    <row r="439" spans="2:7" ht="15.75">
      <c r="B439" s="108"/>
      <c r="C439" s="108"/>
      <c r="D439" s="108"/>
      <c r="E439" s="108"/>
      <c r="F439" s="114"/>
      <c r="G439" s="108"/>
    </row>
    <row r="440" spans="2:7" ht="15.75">
      <c r="B440" s="108"/>
      <c r="C440" s="108"/>
      <c r="D440" s="108"/>
      <c r="E440" s="108"/>
      <c r="F440" s="114"/>
      <c r="G440" s="108"/>
    </row>
    <row r="441" spans="2:7" ht="15.75">
      <c r="B441" s="108"/>
      <c r="C441" s="108"/>
      <c r="D441" s="108"/>
      <c r="E441" s="108"/>
      <c r="F441" s="114"/>
      <c r="G441" s="108"/>
    </row>
    <row r="442" spans="2:7" ht="15.75">
      <c r="B442" s="108"/>
      <c r="C442" s="108"/>
      <c r="D442" s="108"/>
      <c r="E442" s="108"/>
      <c r="F442" s="114"/>
      <c r="G442" s="108"/>
    </row>
    <row r="443" spans="2:7" ht="15.75">
      <c r="B443" s="108"/>
      <c r="C443" s="108"/>
      <c r="D443" s="108"/>
      <c r="E443" s="108"/>
      <c r="F443" s="114"/>
      <c r="G443" s="108"/>
    </row>
    <row r="444" spans="2:7" ht="15.75">
      <c r="B444" s="108"/>
      <c r="C444" s="108"/>
      <c r="D444" s="108"/>
      <c r="E444" s="108"/>
      <c r="F444" s="114"/>
      <c r="G444" s="108"/>
    </row>
    <row r="445" spans="2:7" ht="15.75">
      <c r="B445" s="108"/>
      <c r="C445" s="108"/>
      <c r="D445" s="108"/>
      <c r="E445" s="108"/>
      <c r="F445" s="114"/>
      <c r="G445" s="108"/>
    </row>
    <row r="446" spans="2:7" ht="15.75">
      <c r="B446" s="108"/>
      <c r="C446" s="108"/>
      <c r="D446" s="108"/>
      <c r="E446" s="108"/>
      <c r="F446" s="114"/>
      <c r="G446" s="108"/>
    </row>
    <row r="447" spans="2:7" ht="15.75">
      <c r="B447" s="108"/>
      <c r="C447" s="108"/>
      <c r="D447" s="108"/>
      <c r="E447" s="108"/>
      <c r="F447" s="114"/>
      <c r="G447" s="108"/>
    </row>
    <row r="448" spans="2:7" ht="15.75">
      <c r="B448" s="108"/>
      <c r="C448" s="108"/>
      <c r="D448" s="108"/>
      <c r="E448" s="108"/>
      <c r="F448" s="114"/>
      <c r="G448" s="108"/>
    </row>
    <row r="449" spans="2:7" ht="15.75">
      <c r="B449" s="108"/>
      <c r="C449" s="108"/>
      <c r="D449" s="108"/>
      <c r="E449" s="108"/>
      <c r="F449" s="114"/>
      <c r="G449" s="108"/>
    </row>
    <row r="450" spans="2:7" ht="15.75">
      <c r="B450" s="108"/>
      <c r="C450" s="108"/>
      <c r="D450" s="108"/>
      <c r="E450" s="108"/>
      <c r="F450" s="114"/>
      <c r="G450" s="108"/>
    </row>
    <row r="451" spans="2:7" ht="15.75">
      <c r="B451" s="108"/>
      <c r="C451" s="108"/>
      <c r="D451" s="108"/>
      <c r="E451" s="108"/>
      <c r="F451" s="114"/>
      <c r="G451" s="108"/>
    </row>
    <row r="452" spans="2:7" ht="15.75">
      <c r="B452" s="108"/>
      <c r="C452" s="108"/>
      <c r="D452" s="108"/>
      <c r="E452" s="108"/>
      <c r="F452" s="114"/>
      <c r="G452" s="108"/>
    </row>
    <row r="453" spans="2:7" ht="15.75">
      <c r="B453" s="108"/>
      <c r="C453" s="108"/>
      <c r="D453" s="108"/>
      <c r="E453" s="108"/>
      <c r="F453" s="114"/>
      <c r="G453" s="108"/>
    </row>
    <row r="454" spans="2:7" ht="15.75">
      <c r="B454" s="108"/>
      <c r="C454" s="108"/>
      <c r="D454" s="108"/>
      <c r="E454" s="108"/>
      <c r="F454" s="114"/>
      <c r="G454" s="108"/>
    </row>
    <row r="455" spans="2:7" ht="15.75">
      <c r="B455" s="108"/>
      <c r="C455" s="108"/>
      <c r="D455" s="108"/>
      <c r="E455" s="108"/>
      <c r="F455" s="114"/>
      <c r="G455" s="108"/>
    </row>
    <row r="456" spans="2:7" ht="15.75">
      <c r="B456" s="108"/>
      <c r="C456" s="108"/>
      <c r="D456" s="108"/>
      <c r="E456" s="108"/>
      <c r="F456" s="114"/>
      <c r="G456" s="108"/>
    </row>
    <row r="457" spans="2:7" ht="15.75">
      <c r="B457" s="108"/>
      <c r="C457" s="108"/>
      <c r="D457" s="108"/>
      <c r="E457" s="108"/>
      <c r="F457" s="114"/>
      <c r="G457" s="108"/>
    </row>
    <row r="458" spans="2:7" ht="15.75">
      <c r="B458" s="108"/>
      <c r="C458" s="108"/>
      <c r="D458" s="108"/>
      <c r="E458" s="108"/>
      <c r="F458" s="114"/>
      <c r="G458" s="108"/>
    </row>
    <row r="459" spans="2:7" ht="15.75">
      <c r="B459" s="108"/>
      <c r="C459" s="108"/>
      <c r="D459" s="108"/>
      <c r="E459" s="108"/>
      <c r="F459" s="114"/>
      <c r="G459" s="108"/>
    </row>
    <row r="460" spans="2:7" ht="15.75">
      <c r="B460" s="108"/>
      <c r="C460" s="108"/>
      <c r="D460" s="108"/>
      <c r="E460" s="108"/>
      <c r="F460" s="114"/>
      <c r="G460" s="108"/>
    </row>
    <row r="461" spans="2:7" ht="15.75">
      <c r="B461" s="108"/>
      <c r="C461" s="108"/>
      <c r="D461" s="108"/>
      <c r="E461" s="108"/>
      <c r="F461" s="114"/>
      <c r="G461" s="108"/>
    </row>
    <row r="462" spans="2:7" ht="15.75">
      <c r="B462" s="108"/>
      <c r="C462" s="108"/>
      <c r="D462" s="108"/>
      <c r="E462" s="108"/>
      <c r="F462" s="114"/>
      <c r="G462" s="108"/>
    </row>
    <row r="463" spans="2:7" ht="15.75">
      <c r="B463" s="108"/>
      <c r="C463" s="108"/>
      <c r="D463" s="108"/>
      <c r="E463" s="108"/>
      <c r="F463" s="114"/>
      <c r="G463" s="108"/>
    </row>
    <row r="464" spans="2:7" ht="15.75">
      <c r="B464" s="108"/>
      <c r="C464" s="108"/>
      <c r="D464" s="108"/>
      <c r="E464" s="108"/>
      <c r="F464" s="114"/>
      <c r="G464" s="108"/>
    </row>
    <row r="465" spans="2:7" ht="15.75">
      <c r="B465" s="108"/>
      <c r="C465" s="108"/>
      <c r="D465" s="108"/>
      <c r="E465" s="108"/>
      <c r="F465" s="114"/>
      <c r="G465" s="108"/>
    </row>
    <row r="466" spans="2:7" ht="15.75">
      <c r="B466" s="108"/>
      <c r="C466" s="108"/>
      <c r="D466" s="108"/>
      <c r="E466" s="108"/>
      <c r="F466" s="114"/>
      <c r="G466" s="108"/>
    </row>
    <row r="467" spans="2:7" ht="15.75">
      <c r="B467" s="108"/>
      <c r="C467" s="108"/>
      <c r="D467" s="108"/>
      <c r="E467" s="108"/>
      <c r="F467" s="114"/>
      <c r="G467" s="108"/>
    </row>
    <row r="468" spans="2:7" ht="15.75">
      <c r="B468" s="108"/>
      <c r="C468" s="108"/>
      <c r="D468" s="108"/>
      <c r="E468" s="108"/>
      <c r="F468" s="114"/>
      <c r="G468" s="108"/>
    </row>
    <row r="469" spans="2:7" ht="15.75">
      <c r="B469" s="108"/>
      <c r="C469" s="108"/>
      <c r="D469" s="108"/>
      <c r="E469" s="108"/>
      <c r="F469" s="114"/>
      <c r="G469" s="108"/>
    </row>
    <row r="470" spans="2:7" ht="15.75">
      <c r="B470" s="108"/>
      <c r="C470" s="108"/>
      <c r="D470" s="108"/>
      <c r="E470" s="108"/>
      <c r="F470" s="114"/>
      <c r="G470" s="108"/>
    </row>
    <row r="471" spans="2:7" ht="15.75">
      <c r="B471" s="108"/>
      <c r="C471" s="108"/>
      <c r="D471" s="108"/>
      <c r="E471" s="108"/>
      <c r="F471" s="114"/>
      <c r="G471" s="108"/>
    </row>
    <row r="472" spans="2:7" ht="15.75">
      <c r="B472" s="108"/>
      <c r="C472" s="108"/>
      <c r="D472" s="108"/>
      <c r="E472" s="108"/>
      <c r="F472" s="114"/>
      <c r="G472" s="108"/>
    </row>
    <row r="473" spans="2:7" ht="15.75">
      <c r="B473" s="108"/>
      <c r="C473" s="108"/>
      <c r="D473" s="108"/>
      <c r="E473" s="108"/>
      <c r="F473" s="114"/>
      <c r="G473" s="108"/>
    </row>
    <row r="474" spans="2:7" ht="15.75">
      <c r="B474" s="108"/>
      <c r="C474" s="108"/>
      <c r="D474" s="108"/>
      <c r="E474" s="108"/>
      <c r="F474" s="114"/>
      <c r="G474" s="108"/>
    </row>
    <row r="475" spans="2:7" ht="15.75">
      <c r="B475" s="108"/>
      <c r="C475" s="108"/>
      <c r="D475" s="108"/>
      <c r="E475" s="108"/>
      <c r="F475" s="114"/>
      <c r="G475" s="108"/>
    </row>
    <row r="476" spans="2:7" ht="15.75">
      <c r="B476" s="108"/>
      <c r="C476" s="108"/>
      <c r="D476" s="108"/>
      <c r="E476" s="108"/>
      <c r="F476" s="114"/>
      <c r="G476" s="108"/>
    </row>
    <row r="477" spans="2:7" ht="15.75">
      <c r="B477" s="108"/>
      <c r="C477" s="108"/>
      <c r="D477" s="108"/>
      <c r="E477" s="108"/>
      <c r="F477" s="114"/>
      <c r="G477" s="108"/>
    </row>
    <row r="478" spans="2:7" ht="15.75">
      <c r="B478" s="108"/>
      <c r="C478" s="108"/>
      <c r="D478" s="108"/>
      <c r="E478" s="108"/>
      <c r="F478" s="114"/>
      <c r="G478" s="108"/>
    </row>
    <row r="479" spans="2:7" ht="15.75">
      <c r="B479" s="108"/>
      <c r="C479" s="108"/>
      <c r="D479" s="108"/>
      <c r="E479" s="108"/>
      <c r="F479" s="114"/>
      <c r="G479" s="108"/>
    </row>
    <row r="480" spans="2:7" ht="15.75">
      <c r="B480" s="108"/>
      <c r="C480" s="108"/>
      <c r="D480" s="108"/>
      <c r="E480" s="108"/>
      <c r="F480" s="114"/>
      <c r="G480" s="108"/>
    </row>
    <row r="481" spans="2:7" ht="15.75">
      <c r="B481" s="108"/>
      <c r="C481" s="108"/>
      <c r="D481" s="108"/>
      <c r="E481" s="108"/>
      <c r="F481" s="114"/>
      <c r="G481" s="108"/>
    </row>
    <row r="482" spans="2:7" ht="15.75">
      <c r="B482" s="108"/>
      <c r="C482" s="108"/>
      <c r="D482" s="108"/>
      <c r="E482" s="108"/>
      <c r="F482" s="114"/>
      <c r="G482" s="108"/>
    </row>
    <row r="483" spans="2:7" ht="15.75">
      <c r="B483" s="108"/>
      <c r="C483" s="108"/>
      <c r="D483" s="108"/>
      <c r="E483" s="108"/>
      <c r="F483" s="114"/>
      <c r="G483" s="108"/>
    </row>
    <row r="484" spans="2:7" ht="15.75">
      <c r="B484" s="108"/>
      <c r="C484" s="108"/>
      <c r="D484" s="108"/>
      <c r="E484" s="108"/>
      <c r="F484" s="114"/>
      <c r="G484" s="108"/>
    </row>
    <row r="485" spans="2:7" ht="15.75">
      <c r="B485" s="108"/>
      <c r="C485" s="108"/>
      <c r="D485" s="108"/>
      <c r="E485" s="108"/>
      <c r="F485" s="114"/>
      <c r="G485" s="108"/>
    </row>
    <row r="486" spans="2:7" ht="15.75">
      <c r="B486" s="108"/>
      <c r="C486" s="108"/>
      <c r="D486" s="108"/>
      <c r="E486" s="108"/>
      <c r="F486" s="114"/>
      <c r="G486" s="108"/>
    </row>
    <row r="487" spans="2:7" ht="15.75">
      <c r="B487" s="108"/>
      <c r="C487" s="108"/>
      <c r="D487" s="108"/>
      <c r="E487" s="108"/>
      <c r="F487" s="114"/>
      <c r="G487" s="108"/>
    </row>
    <row r="488" spans="2:7" ht="15.75">
      <c r="B488" s="108"/>
      <c r="C488" s="108"/>
      <c r="D488" s="108"/>
      <c r="E488" s="108"/>
      <c r="F488" s="114"/>
      <c r="G488" s="108"/>
    </row>
    <row r="489" spans="2:7" ht="15.75">
      <c r="B489" s="108"/>
      <c r="C489" s="108"/>
      <c r="D489" s="108"/>
      <c r="E489" s="108"/>
      <c r="F489" s="114"/>
      <c r="G489" s="108"/>
    </row>
    <row r="490" spans="2:7" ht="15.75">
      <c r="B490" s="108"/>
      <c r="C490" s="108"/>
      <c r="D490" s="108"/>
      <c r="E490" s="108"/>
      <c r="F490" s="114"/>
      <c r="G490" s="108"/>
    </row>
    <row r="491" spans="2:7" ht="15.75">
      <c r="B491" s="108"/>
      <c r="C491" s="151"/>
      <c r="D491" s="151"/>
      <c r="E491" s="151"/>
      <c r="F491" s="152"/>
      <c r="G491" s="151"/>
    </row>
    <row r="492" spans="2:7" ht="15.75">
      <c r="B492" s="108"/>
      <c r="C492" s="235" t="s">
        <v>164</v>
      </c>
      <c r="D492" s="236"/>
      <c r="E492" s="162"/>
      <c r="F492" s="163"/>
      <c r="G492" s="108"/>
    </row>
    <row r="493" spans="2:7" ht="15.75">
      <c r="B493" s="108"/>
      <c r="C493" s="233" t="s">
        <v>165</v>
      </c>
      <c r="D493" s="234"/>
      <c r="E493" s="106"/>
      <c r="F493" s="107"/>
      <c r="G493" s="108"/>
    </row>
    <row r="494" spans="2:7" ht="15.75">
      <c r="B494" s="108"/>
      <c r="C494" s="108"/>
      <c r="D494" s="108"/>
      <c r="E494" s="109" t="s">
        <v>166</v>
      </c>
      <c r="F494" s="110">
        <v>1</v>
      </c>
      <c r="G494" s="108"/>
    </row>
    <row r="495" spans="2:7" ht="15.75">
      <c r="B495" s="108"/>
      <c r="C495" s="108"/>
      <c r="D495" s="108"/>
      <c r="E495" s="109"/>
      <c r="F495" s="110"/>
      <c r="G495" s="108"/>
    </row>
    <row r="496" spans="2:7" ht="15.75">
      <c r="B496" s="108"/>
      <c r="C496" s="108"/>
      <c r="D496" s="108"/>
      <c r="E496" s="108"/>
      <c r="F496" s="114"/>
      <c r="G496" s="108"/>
    </row>
    <row r="497" spans="2:7" ht="15.75">
      <c r="B497" s="108"/>
      <c r="C497" s="108"/>
      <c r="D497" s="108"/>
      <c r="E497" s="108"/>
      <c r="F497" s="114"/>
      <c r="G497" s="108"/>
    </row>
    <row r="498" spans="2:7" ht="15.75">
      <c r="B498" s="108"/>
      <c r="C498" s="108"/>
      <c r="D498" s="108"/>
      <c r="E498" s="108"/>
      <c r="F498" s="114"/>
      <c r="G498" s="108"/>
    </row>
    <row r="499" spans="2:7" ht="15.75">
      <c r="B499" s="108"/>
      <c r="C499" s="108"/>
      <c r="D499" s="108"/>
      <c r="E499" s="108"/>
      <c r="F499" s="114"/>
      <c r="G499" s="108"/>
    </row>
    <row r="500" spans="2:7" ht="15.75">
      <c r="B500" s="108"/>
      <c r="C500" s="108"/>
      <c r="D500" s="108"/>
      <c r="E500" s="108"/>
      <c r="F500" s="114"/>
      <c r="G500" s="108"/>
    </row>
    <row r="501" spans="2:7" ht="15.75">
      <c r="B501" s="108"/>
      <c r="C501" s="108"/>
      <c r="D501" s="108"/>
      <c r="E501" s="108"/>
      <c r="F501" s="114"/>
      <c r="G501" s="108"/>
    </row>
    <row r="502" spans="2:7" ht="15.75">
      <c r="B502" s="108"/>
      <c r="C502" s="108"/>
      <c r="D502" s="108"/>
      <c r="E502" s="108"/>
      <c r="F502" s="114"/>
      <c r="G502" s="108"/>
    </row>
    <row r="503" spans="2:7" ht="15.75">
      <c r="B503" s="108"/>
      <c r="C503" s="108"/>
      <c r="D503" s="108"/>
      <c r="E503" s="108"/>
      <c r="F503" s="114"/>
      <c r="G503" s="108"/>
    </row>
    <row r="504" spans="2:7" ht="15.75">
      <c r="B504" s="108"/>
      <c r="C504" s="108"/>
      <c r="D504" s="108"/>
      <c r="E504" s="108"/>
      <c r="F504" s="114"/>
      <c r="G504" s="108"/>
    </row>
    <row r="505" spans="2:7" ht="15.75">
      <c r="B505" s="108"/>
      <c r="C505" s="108"/>
      <c r="D505" s="108"/>
      <c r="E505" s="108"/>
      <c r="F505" s="114"/>
      <c r="G505" s="108"/>
    </row>
    <row r="506" spans="2:7" ht="15.75">
      <c r="B506" s="108"/>
      <c r="C506" s="108"/>
      <c r="D506" s="108"/>
      <c r="E506" s="108"/>
      <c r="F506" s="114"/>
      <c r="G506" s="108"/>
    </row>
    <row r="507" spans="2:7" ht="15.75">
      <c r="B507" s="108"/>
      <c r="C507" s="108"/>
      <c r="D507" s="108"/>
      <c r="E507" s="108"/>
      <c r="F507" s="114"/>
      <c r="G507" s="108"/>
    </row>
    <row r="508" spans="2:7" ht="15.75">
      <c r="B508" s="108"/>
      <c r="C508" s="108"/>
      <c r="D508" s="108"/>
      <c r="E508" s="108"/>
      <c r="F508" s="114"/>
      <c r="G508" s="108"/>
    </row>
    <row r="509" spans="2:7" ht="15.75">
      <c r="B509" s="108"/>
      <c r="C509" s="108"/>
      <c r="D509" s="108"/>
      <c r="E509" s="108"/>
      <c r="F509" s="114"/>
      <c r="G509" s="108"/>
    </row>
    <row r="510" spans="2:7" ht="15.75">
      <c r="B510" s="108"/>
      <c r="C510" s="108"/>
      <c r="D510" s="108"/>
      <c r="E510" s="108"/>
      <c r="F510" s="114"/>
      <c r="G510" s="108"/>
    </row>
    <row r="511" spans="2:7" ht="15.75">
      <c r="B511" s="108"/>
      <c r="C511" s="108"/>
      <c r="D511" s="108"/>
      <c r="E511" s="108"/>
      <c r="F511" s="114"/>
      <c r="G511" s="108"/>
    </row>
    <row r="512" spans="2:7" ht="15.75">
      <c r="B512" s="108"/>
      <c r="C512" s="108"/>
      <c r="D512" s="108"/>
      <c r="E512" s="108"/>
      <c r="F512" s="114"/>
      <c r="G512" s="108"/>
    </row>
    <row r="513" spans="2:7" ht="15.75">
      <c r="B513" s="108"/>
      <c r="C513" s="108"/>
      <c r="D513" s="108"/>
      <c r="E513" s="108"/>
      <c r="F513" s="114"/>
      <c r="G513" s="108"/>
    </row>
    <row r="514" spans="2:7" ht="15.75">
      <c r="B514" s="108"/>
      <c r="C514" s="108"/>
      <c r="D514" s="108"/>
      <c r="E514" s="108"/>
      <c r="F514" s="114"/>
      <c r="G514" s="108"/>
    </row>
    <row r="515" spans="2:7" ht="15.75">
      <c r="B515" s="108"/>
      <c r="C515" s="108"/>
      <c r="D515" s="108"/>
      <c r="E515" s="108"/>
      <c r="F515" s="114"/>
      <c r="G515" s="108"/>
    </row>
    <row r="516" spans="2:7" ht="15.75">
      <c r="B516" s="108"/>
      <c r="C516" s="108"/>
      <c r="D516" s="108"/>
      <c r="E516" s="108"/>
      <c r="F516" s="114"/>
      <c r="G516" s="108"/>
    </row>
    <row r="517" spans="2:7" ht="15.75">
      <c r="B517" s="108"/>
      <c r="C517" s="108"/>
      <c r="D517" s="108"/>
      <c r="E517" s="108"/>
      <c r="F517" s="114"/>
      <c r="G517" s="108"/>
    </row>
    <row r="518" spans="2:7" ht="15.75">
      <c r="B518" s="108"/>
      <c r="C518" s="108"/>
      <c r="D518" s="108"/>
      <c r="E518" s="108"/>
      <c r="F518" s="114"/>
      <c r="G518" s="108"/>
    </row>
    <row r="519" spans="2:7" ht="15.75">
      <c r="B519" s="108"/>
      <c r="C519" s="108"/>
      <c r="D519" s="108"/>
      <c r="E519" s="108"/>
      <c r="F519" s="114"/>
      <c r="G519" s="108"/>
    </row>
    <row r="520" spans="2:7" ht="15.75">
      <c r="B520" s="108"/>
      <c r="C520" s="108"/>
      <c r="D520" s="108"/>
      <c r="E520" s="108"/>
      <c r="F520" s="114"/>
      <c r="G520" s="108"/>
    </row>
    <row r="521" spans="2:7" ht="15.75">
      <c r="B521" s="108"/>
      <c r="C521" s="108"/>
      <c r="D521" s="108"/>
      <c r="E521" s="108"/>
      <c r="F521" s="114"/>
      <c r="G521" s="108"/>
    </row>
    <row r="522" spans="2:7" ht="15.75">
      <c r="B522" s="108"/>
      <c r="C522" s="108"/>
      <c r="D522" s="108"/>
      <c r="E522" s="108"/>
      <c r="F522" s="114"/>
      <c r="G522" s="108"/>
    </row>
    <row r="523" spans="2:7" ht="15.75">
      <c r="B523" s="108"/>
      <c r="C523" s="108"/>
      <c r="D523" s="108"/>
      <c r="E523" s="108"/>
      <c r="F523" s="114"/>
      <c r="G523" s="108"/>
    </row>
    <row r="524" spans="2:7" ht="15.75">
      <c r="B524" s="108"/>
      <c r="C524" s="108"/>
      <c r="D524" s="108"/>
      <c r="E524" s="108"/>
      <c r="F524" s="114"/>
      <c r="G524" s="108"/>
    </row>
    <row r="525" spans="2:7" ht="15.75">
      <c r="B525" s="108"/>
      <c r="C525" s="233" t="s">
        <v>167</v>
      </c>
      <c r="D525" s="234"/>
      <c r="E525" s="106"/>
      <c r="F525" s="107"/>
      <c r="G525" s="108"/>
    </row>
    <row r="526" spans="2:7" ht="24">
      <c r="B526" s="108"/>
      <c r="C526" s="108"/>
      <c r="D526" s="108"/>
      <c r="E526" s="80" t="s">
        <v>168</v>
      </c>
      <c r="F526" s="81">
        <v>3</v>
      </c>
      <c r="G526" s="108"/>
    </row>
    <row r="527" spans="2:7" ht="15.75">
      <c r="B527" s="108"/>
      <c r="C527" s="108"/>
      <c r="D527" s="108"/>
      <c r="E527" s="80" t="s">
        <v>169</v>
      </c>
      <c r="F527" s="81">
        <v>0.25</v>
      </c>
      <c r="G527" s="108"/>
    </row>
    <row r="528" spans="2:7" ht="15.75">
      <c r="B528" s="108"/>
      <c r="C528" s="108"/>
      <c r="D528" s="108"/>
      <c r="E528" s="108"/>
      <c r="F528" s="114"/>
      <c r="G528" s="108"/>
    </row>
    <row r="529" spans="2:7" ht="15.75">
      <c r="B529" s="108"/>
      <c r="C529" s="108"/>
      <c r="D529" s="108"/>
      <c r="E529" s="108"/>
      <c r="F529" s="114"/>
      <c r="G529" s="108"/>
    </row>
    <row r="530" spans="2:7" ht="15.75">
      <c r="B530" s="108"/>
      <c r="C530" s="108"/>
      <c r="D530" s="108"/>
      <c r="E530" s="108"/>
      <c r="F530" s="114"/>
      <c r="G530" s="108"/>
    </row>
    <row r="531" spans="2:7" ht="15.75">
      <c r="B531" s="108"/>
      <c r="C531" s="108"/>
      <c r="D531" s="108"/>
      <c r="E531" s="108"/>
      <c r="F531" s="114"/>
      <c r="G531" s="108"/>
    </row>
    <row r="532" spans="2:7" ht="15.75">
      <c r="B532" s="108"/>
      <c r="C532" s="108"/>
      <c r="D532" s="108"/>
      <c r="E532" s="108"/>
      <c r="F532" s="114"/>
      <c r="G532" s="108"/>
    </row>
    <row r="533" spans="2:7" ht="15.75">
      <c r="B533" s="108"/>
      <c r="C533" s="108"/>
      <c r="D533" s="108"/>
      <c r="E533" s="108"/>
      <c r="F533" s="114"/>
      <c r="G533" s="108"/>
    </row>
    <row r="534" spans="2:7" ht="15.75">
      <c r="B534" s="108"/>
      <c r="C534" s="108"/>
      <c r="D534" s="108"/>
      <c r="E534" s="108"/>
      <c r="F534" s="114"/>
      <c r="G534" s="108"/>
    </row>
    <row r="535" spans="2:7" ht="15.75">
      <c r="B535" s="108"/>
      <c r="C535" s="108"/>
      <c r="D535" s="108"/>
      <c r="E535" s="108"/>
      <c r="F535" s="114"/>
      <c r="G535" s="108"/>
    </row>
    <row r="536" spans="2:7" ht="15.75">
      <c r="B536" s="108"/>
      <c r="C536" s="108"/>
      <c r="D536" s="108"/>
      <c r="E536" s="108"/>
      <c r="F536" s="114"/>
      <c r="G536" s="108"/>
    </row>
    <row r="537" spans="2:7" ht="15.75">
      <c r="B537" s="108"/>
      <c r="C537" s="108"/>
      <c r="D537" s="108"/>
      <c r="E537" s="108"/>
      <c r="F537" s="114"/>
      <c r="G537" s="108"/>
    </row>
    <row r="538" spans="2:7" ht="15.75">
      <c r="B538" s="108"/>
      <c r="C538" s="108"/>
      <c r="D538" s="108"/>
      <c r="E538" s="108"/>
      <c r="F538" s="114"/>
      <c r="G538" s="108"/>
    </row>
    <row r="539" spans="2:7" ht="15.75">
      <c r="B539" s="108"/>
      <c r="C539" s="108"/>
      <c r="D539" s="108"/>
      <c r="E539" s="108"/>
      <c r="F539" s="114"/>
      <c r="G539" s="108"/>
    </row>
    <row r="540" spans="2:7" ht="15.75">
      <c r="B540" s="108"/>
      <c r="C540" s="108"/>
      <c r="D540" s="108"/>
      <c r="E540" s="108"/>
      <c r="F540" s="114"/>
      <c r="G540" s="108"/>
    </row>
    <row r="541" spans="2:7" ht="15.75">
      <c r="B541" s="108"/>
      <c r="C541" s="108"/>
      <c r="D541" s="108"/>
      <c r="E541" s="108"/>
      <c r="F541" s="114"/>
      <c r="G541" s="108"/>
    </row>
    <row r="542" spans="2:7" ht="15.75">
      <c r="B542" s="108"/>
      <c r="C542" s="108"/>
      <c r="D542" s="108"/>
      <c r="E542" s="108"/>
      <c r="F542" s="114"/>
      <c r="G542" s="108"/>
    </row>
    <row r="543" spans="2:7" ht="15.75">
      <c r="B543" s="108"/>
      <c r="C543" s="108"/>
      <c r="D543" s="108"/>
      <c r="E543" s="108"/>
      <c r="F543" s="114"/>
      <c r="G543" s="108"/>
    </row>
    <row r="544" spans="2:7" ht="15.75">
      <c r="B544" s="108"/>
      <c r="C544" s="108"/>
      <c r="D544" s="108"/>
      <c r="E544" s="108"/>
      <c r="F544" s="114"/>
      <c r="G544" s="108"/>
    </row>
    <row r="545" spans="2:7" ht="15.75">
      <c r="B545" s="108"/>
      <c r="C545" s="108"/>
      <c r="D545" s="108"/>
      <c r="E545" s="108"/>
      <c r="F545" s="114"/>
      <c r="G545" s="108"/>
    </row>
    <row r="546" spans="2:7" ht="15.75">
      <c r="B546" s="108"/>
      <c r="C546" s="108"/>
      <c r="D546" s="108"/>
      <c r="E546" s="108"/>
      <c r="F546" s="114"/>
      <c r="G546" s="108"/>
    </row>
    <row r="547" spans="2:7" ht="15.75">
      <c r="B547" s="108"/>
      <c r="C547" s="108"/>
      <c r="D547" s="108"/>
      <c r="E547" s="108"/>
      <c r="F547" s="114"/>
      <c r="G547" s="108"/>
    </row>
    <row r="548" spans="2:7" ht="15.75">
      <c r="B548" s="108"/>
      <c r="C548" s="108"/>
      <c r="D548" s="108"/>
      <c r="E548" s="108"/>
      <c r="F548" s="114"/>
      <c r="G548" s="108"/>
    </row>
    <row r="549" spans="2:7" ht="15.75">
      <c r="B549" s="108"/>
      <c r="C549" s="108"/>
      <c r="D549" s="108"/>
      <c r="E549" s="108"/>
      <c r="F549" s="114"/>
      <c r="G549" s="108"/>
    </row>
    <row r="550" spans="2:7" ht="15.75">
      <c r="B550" s="108"/>
      <c r="C550" s="108"/>
      <c r="D550" s="108"/>
      <c r="E550" s="108"/>
      <c r="F550" s="114"/>
      <c r="G550" s="108"/>
    </row>
    <row r="551" spans="2:7" ht="15.75">
      <c r="B551" s="108"/>
      <c r="C551" s="108"/>
      <c r="D551" s="108"/>
      <c r="E551" s="108"/>
      <c r="F551" s="114"/>
      <c r="G551" s="108"/>
    </row>
    <row r="552" spans="2:7" ht="15.75">
      <c r="B552" s="108"/>
      <c r="D552" s="108"/>
      <c r="E552" s="108"/>
      <c r="F552" s="114"/>
      <c r="G552" s="108"/>
    </row>
    <row r="553" spans="2:7" ht="15.75">
      <c r="B553" s="108"/>
      <c r="C553" s="108"/>
      <c r="D553" s="108"/>
      <c r="E553" s="108"/>
      <c r="F553" s="114"/>
      <c r="G553" s="108"/>
    </row>
    <row r="554" spans="2:7" ht="15.75">
      <c r="B554" s="108"/>
      <c r="C554" s="108"/>
      <c r="D554" s="108"/>
      <c r="E554" s="108"/>
      <c r="F554" s="114"/>
      <c r="G554" s="108"/>
    </row>
    <row r="555" spans="2:7" ht="15.75">
      <c r="B555" s="108"/>
      <c r="C555" s="108"/>
      <c r="D555" s="108"/>
      <c r="E555" s="108"/>
      <c r="F555" s="114"/>
      <c r="G555" s="108"/>
    </row>
    <row r="556" spans="2:7" ht="15.75">
      <c r="B556" s="108"/>
      <c r="C556" s="108"/>
      <c r="D556" s="108"/>
      <c r="E556" s="108"/>
      <c r="F556" s="114"/>
      <c r="G556" s="108"/>
    </row>
    <row r="557" spans="2:7" ht="15.75">
      <c r="B557" s="108"/>
      <c r="C557" s="108"/>
      <c r="D557" s="108"/>
      <c r="E557" s="108"/>
      <c r="F557" s="114"/>
      <c r="G557" s="108"/>
    </row>
    <row r="558" spans="2:7" ht="15.75">
      <c r="B558" s="108"/>
      <c r="C558" s="108"/>
      <c r="D558" s="108"/>
      <c r="E558" s="108"/>
      <c r="F558" s="114"/>
      <c r="G558" s="108"/>
    </row>
    <row r="559" spans="2:7" ht="15.75">
      <c r="B559" s="108"/>
      <c r="C559" s="108"/>
      <c r="D559" s="108"/>
      <c r="E559" s="108"/>
      <c r="F559" s="114"/>
      <c r="G559" s="108"/>
    </row>
    <row r="560" spans="2:7" ht="15.75">
      <c r="B560" s="108"/>
      <c r="C560" s="108"/>
      <c r="D560" s="108"/>
      <c r="E560" s="108"/>
      <c r="F560" s="114"/>
      <c r="G560" s="108"/>
    </row>
    <row r="561" spans="2:7" ht="15.75">
      <c r="B561" s="108"/>
      <c r="C561" s="108"/>
      <c r="D561" s="108"/>
      <c r="E561" s="108"/>
      <c r="F561" s="114"/>
      <c r="G561" s="108"/>
    </row>
    <row r="562" spans="2:7" ht="15.75">
      <c r="B562" s="108"/>
      <c r="C562" s="108"/>
      <c r="D562" s="108"/>
      <c r="E562" s="108"/>
      <c r="F562" s="114"/>
      <c r="G562" s="108"/>
    </row>
    <row r="563" spans="2:7" ht="15.75">
      <c r="B563" s="108"/>
      <c r="C563" s="108"/>
      <c r="D563" s="108"/>
      <c r="E563" s="108"/>
      <c r="F563" s="114"/>
      <c r="G563" s="108"/>
    </row>
    <row r="564" spans="2:7" ht="15.75">
      <c r="B564" s="108"/>
      <c r="C564" s="108"/>
      <c r="D564" s="108"/>
      <c r="E564" s="108"/>
      <c r="F564" s="114"/>
      <c r="G564" s="108"/>
    </row>
    <row r="565" spans="2:7" ht="15.75">
      <c r="B565" s="108"/>
      <c r="C565" s="108"/>
      <c r="D565" s="108"/>
      <c r="E565" s="108"/>
      <c r="F565" s="114"/>
      <c r="G565" s="108"/>
    </row>
    <row r="566" spans="2:7" ht="15.75">
      <c r="B566" s="108"/>
      <c r="C566" s="108"/>
      <c r="D566" s="108"/>
      <c r="E566" s="108"/>
      <c r="F566" s="114"/>
      <c r="G566" s="108"/>
    </row>
    <row r="567" spans="2:7" ht="15.75">
      <c r="B567" s="108"/>
      <c r="C567" s="108"/>
      <c r="D567" s="108"/>
      <c r="E567" s="108"/>
      <c r="F567" s="114"/>
      <c r="G567" s="108"/>
    </row>
    <row r="568" spans="2:7" ht="15.75">
      <c r="B568" s="108"/>
      <c r="C568" s="108"/>
      <c r="D568" s="108"/>
      <c r="E568" s="108"/>
      <c r="F568" s="114"/>
      <c r="G568" s="108"/>
    </row>
    <row r="569" spans="2:7" ht="15.75">
      <c r="B569" s="108"/>
      <c r="C569" s="108"/>
      <c r="D569" s="108"/>
      <c r="E569" s="108"/>
      <c r="F569" s="114"/>
      <c r="G569" s="108"/>
    </row>
    <row r="570" spans="2:7" ht="15.75">
      <c r="B570" s="108"/>
      <c r="C570" s="151"/>
      <c r="D570" s="151"/>
      <c r="E570" s="151"/>
      <c r="F570" s="152"/>
      <c r="G570" s="151"/>
    </row>
    <row r="571" spans="2:7" ht="15.75">
      <c r="B571" s="108"/>
      <c r="C571" s="233" t="s">
        <v>170</v>
      </c>
      <c r="D571" s="234"/>
      <c r="E571" s="106"/>
      <c r="F571" s="107"/>
      <c r="G571" s="108"/>
    </row>
    <row r="572" spans="2:7" ht="15.75">
      <c r="B572" s="108"/>
      <c r="C572" s="108"/>
      <c r="D572" s="108"/>
      <c r="E572" s="80" t="s">
        <v>171</v>
      </c>
      <c r="F572" s="81">
        <v>1</v>
      </c>
      <c r="G572" s="108"/>
    </row>
    <row r="573" spans="2:7" ht="15.75">
      <c r="B573" s="108"/>
      <c r="C573" s="108"/>
      <c r="D573" s="108"/>
      <c r="E573" s="80"/>
      <c r="F573" s="81"/>
      <c r="G573" s="108"/>
    </row>
    <row r="574" spans="2:7" ht="15.75">
      <c r="B574" s="108"/>
      <c r="C574" s="108"/>
      <c r="D574" s="108"/>
      <c r="E574" s="108"/>
      <c r="F574" s="114"/>
      <c r="G574" s="108"/>
    </row>
    <row r="575" spans="2:7" ht="15.75">
      <c r="B575" s="108"/>
      <c r="C575" s="108"/>
      <c r="D575" s="108"/>
      <c r="E575" s="108"/>
      <c r="F575" s="114"/>
      <c r="G575" s="108"/>
    </row>
    <row r="576" spans="2:7" ht="15.75">
      <c r="B576" s="108"/>
      <c r="C576" s="108"/>
      <c r="D576" s="108"/>
      <c r="E576" s="108"/>
      <c r="F576" s="114"/>
      <c r="G576" s="108"/>
    </row>
    <row r="577" spans="2:7" ht="15.75">
      <c r="B577" s="108"/>
      <c r="C577" s="108"/>
      <c r="D577" s="108"/>
      <c r="E577" s="108"/>
      <c r="F577" s="114"/>
      <c r="G577" s="108"/>
    </row>
    <row r="578" spans="2:7" ht="15.75">
      <c r="B578" s="108"/>
      <c r="C578" s="108"/>
      <c r="D578" s="108"/>
      <c r="E578" s="108"/>
      <c r="F578" s="114"/>
      <c r="G578" s="108"/>
    </row>
    <row r="579" spans="2:7" ht="15.75">
      <c r="B579" s="108"/>
      <c r="C579" s="108"/>
      <c r="E579" s="108"/>
      <c r="G579" s="108"/>
    </row>
    <row r="580" spans="2:7" ht="15.75">
      <c r="B580" s="108"/>
      <c r="C580" s="108"/>
      <c r="E580" s="108"/>
      <c r="G580" s="108"/>
    </row>
    <row r="581" spans="2:7" ht="15.75">
      <c r="B581" s="108"/>
      <c r="C581" s="108"/>
      <c r="E581" s="108"/>
      <c r="G581" s="108"/>
    </row>
    <row r="582" spans="2:7" ht="15.75">
      <c r="B582" s="108"/>
      <c r="C582" s="108"/>
      <c r="E582" s="108"/>
      <c r="G582" s="108"/>
    </row>
    <row r="583" spans="2:7" ht="15.75">
      <c r="B583" s="108"/>
      <c r="C583" s="108"/>
      <c r="E583" s="108"/>
      <c r="G583" s="108"/>
    </row>
    <row r="584" spans="2:7" ht="15.75">
      <c r="B584" s="108"/>
      <c r="C584" s="108"/>
      <c r="E584" s="108"/>
      <c r="G584" s="108"/>
    </row>
    <row r="585" spans="2:7" ht="15.75">
      <c r="B585" s="108"/>
      <c r="C585" s="108"/>
      <c r="E585" s="108"/>
      <c r="G585" s="108"/>
    </row>
    <row r="586" spans="2:7" ht="15.75">
      <c r="B586" s="108"/>
      <c r="C586" s="108"/>
      <c r="E586" s="108"/>
      <c r="F586" s="108"/>
      <c r="G586" s="108"/>
    </row>
    <row r="587" spans="2:7" ht="15.75">
      <c r="B587" s="108"/>
      <c r="C587" s="108"/>
      <c r="E587" s="108"/>
      <c r="F587" s="108"/>
      <c r="G587" s="108"/>
    </row>
    <row r="588" spans="2:7" ht="15.75">
      <c r="B588" s="108"/>
      <c r="C588" s="108"/>
      <c r="E588" s="108"/>
      <c r="F588" s="108"/>
      <c r="G588" s="108"/>
    </row>
    <row r="589" spans="2:7" ht="15.75">
      <c r="B589" s="108"/>
      <c r="C589" s="108"/>
      <c r="E589" s="108"/>
      <c r="F589" s="108"/>
      <c r="G589" s="108"/>
    </row>
    <row r="590" spans="2:7" ht="15.75">
      <c r="B590" s="108"/>
      <c r="C590" s="108"/>
      <c r="E590" s="108"/>
      <c r="F590" s="108"/>
      <c r="G590" s="108"/>
    </row>
    <row r="591" spans="2:7" ht="15.75">
      <c r="B591" s="108"/>
      <c r="C591" s="108"/>
      <c r="E591" s="108"/>
      <c r="F591" s="108"/>
      <c r="G591" s="108"/>
    </row>
    <row r="592" spans="2:7" ht="15.75">
      <c r="B592" s="108"/>
      <c r="C592" s="77" t="s">
        <v>165</v>
      </c>
      <c r="D592" s="78"/>
      <c r="E592" s="79"/>
      <c r="F592" s="79"/>
      <c r="G592" s="76"/>
    </row>
    <row r="593" spans="2:7" ht="15.75">
      <c r="B593" s="108"/>
      <c r="C593" s="76"/>
      <c r="D593" s="76"/>
      <c r="E593" s="80" t="s">
        <v>172</v>
      </c>
      <c r="F593" s="81">
        <v>1</v>
      </c>
      <c r="G593" s="76"/>
    </row>
    <row r="594" spans="2:7" ht="15.75">
      <c r="B594" s="108"/>
      <c r="C594" s="76"/>
      <c r="D594" s="76"/>
      <c r="E594" s="76"/>
      <c r="F594" s="76"/>
      <c r="G594" s="76"/>
    </row>
    <row r="595" spans="2:7" ht="15.75">
      <c r="B595" s="108"/>
      <c r="C595" s="76"/>
      <c r="D595" s="76"/>
      <c r="E595" s="76"/>
      <c r="F595" s="76"/>
      <c r="G595" s="76"/>
    </row>
    <row r="596" spans="2:7" ht="15.75">
      <c r="B596" s="108"/>
      <c r="C596" s="76"/>
      <c r="D596" s="76"/>
      <c r="E596" s="76"/>
      <c r="F596" s="76"/>
      <c r="G596" s="76"/>
    </row>
    <row r="597" spans="2:7" ht="15.75">
      <c r="B597" s="108"/>
      <c r="C597" s="76"/>
      <c r="D597" s="76"/>
      <c r="E597" s="86"/>
      <c r="F597" s="86"/>
      <c r="G597" s="76"/>
    </row>
    <row r="598" spans="2:7" ht="15.75">
      <c r="B598" s="108"/>
      <c r="C598" s="76"/>
      <c r="D598" s="76"/>
      <c r="E598" s="76"/>
      <c r="F598" s="76"/>
      <c r="G598" s="76"/>
    </row>
    <row r="599" spans="2:7" ht="15.75">
      <c r="B599" s="108"/>
      <c r="C599" s="76"/>
      <c r="D599" s="76"/>
      <c r="E599" s="76"/>
      <c r="F599" s="76"/>
      <c r="G599" s="76"/>
    </row>
    <row r="600" spans="2:7" ht="15.75">
      <c r="B600" s="108"/>
      <c r="C600" s="76"/>
      <c r="D600" s="76"/>
      <c r="E600" s="76"/>
      <c r="F600" s="76"/>
      <c r="G600" s="76"/>
    </row>
    <row r="601" spans="2:7" ht="15.75">
      <c r="B601" s="108"/>
      <c r="C601" s="76"/>
      <c r="D601" s="76"/>
      <c r="E601" s="76"/>
      <c r="F601" s="76"/>
      <c r="G601" s="76"/>
    </row>
    <row r="602" spans="2:7" ht="15.75">
      <c r="B602" s="108"/>
      <c r="C602" s="76"/>
      <c r="D602" s="76"/>
      <c r="E602" s="76"/>
      <c r="F602" s="76"/>
      <c r="G602" s="76"/>
    </row>
    <row r="603" spans="2:7" ht="15.75">
      <c r="B603" s="108"/>
      <c r="C603" s="76"/>
      <c r="D603" s="76"/>
      <c r="E603" s="76"/>
      <c r="F603" s="76"/>
      <c r="G603" s="76"/>
    </row>
    <row r="604" spans="2:7" ht="15.75">
      <c r="B604" s="108"/>
      <c r="C604" s="76"/>
      <c r="D604" s="76"/>
      <c r="E604" s="86"/>
      <c r="F604" s="86"/>
      <c r="G604" s="76"/>
    </row>
    <row r="605" spans="2:7" ht="15.75">
      <c r="B605" s="108"/>
      <c r="C605" s="76"/>
      <c r="D605" s="76"/>
      <c r="E605" s="76"/>
      <c r="F605" s="76"/>
      <c r="G605" s="76"/>
    </row>
    <row r="606" spans="2:7" ht="15.75">
      <c r="B606" s="108"/>
      <c r="C606" s="76"/>
      <c r="D606" s="76"/>
      <c r="E606" s="76"/>
      <c r="F606" s="76"/>
      <c r="G606" s="76"/>
    </row>
    <row r="607" spans="2:7" ht="15.75">
      <c r="B607" s="108"/>
      <c r="C607" s="76"/>
      <c r="D607" s="76"/>
      <c r="E607" s="76"/>
      <c r="F607" s="76"/>
      <c r="G607" s="76"/>
    </row>
    <row r="608" spans="2:7" ht="15.75">
      <c r="B608" s="108"/>
      <c r="C608" s="76"/>
      <c r="D608" s="76"/>
      <c r="E608" s="76"/>
      <c r="F608" s="76"/>
      <c r="G608" s="76"/>
    </row>
    <row r="609" spans="2:7" ht="15.75">
      <c r="B609" s="108"/>
      <c r="C609" s="76"/>
      <c r="D609" s="76"/>
      <c r="E609" s="76"/>
      <c r="F609" s="76"/>
      <c r="G609" s="76"/>
    </row>
    <row r="610" spans="2:7" ht="15.75">
      <c r="B610" s="108"/>
      <c r="C610" s="76"/>
      <c r="D610" s="76"/>
      <c r="E610" s="76"/>
      <c r="F610" s="76"/>
      <c r="G610" s="76"/>
    </row>
    <row r="611" spans="2:7" ht="15.75">
      <c r="B611" s="108"/>
      <c r="C611" s="76"/>
      <c r="D611" s="76"/>
      <c r="E611" s="86"/>
      <c r="F611" s="86"/>
      <c r="G611" s="76"/>
    </row>
    <row r="612" spans="2:7" ht="15.75">
      <c r="B612" s="108"/>
      <c r="C612" s="76"/>
      <c r="D612" s="76"/>
      <c r="E612" s="83"/>
      <c r="F612" s="76"/>
      <c r="G612" s="76"/>
    </row>
    <row r="613" spans="2:7" ht="15.75">
      <c r="B613" s="108"/>
      <c r="C613" s="77" t="s">
        <v>173</v>
      </c>
      <c r="D613" s="78"/>
      <c r="E613" s="79"/>
      <c r="F613" s="79"/>
      <c r="G613" s="76"/>
    </row>
    <row r="614" spans="2:7" ht="15.75">
      <c r="B614" s="108"/>
      <c r="C614" s="84"/>
      <c r="D614" s="84"/>
      <c r="E614" s="80" t="s">
        <v>174</v>
      </c>
      <c r="F614" s="81">
        <v>0.5</v>
      </c>
      <c r="G614" s="85"/>
    </row>
    <row r="615" spans="2:7" ht="15.75">
      <c r="B615" s="108"/>
      <c r="C615" s="76"/>
      <c r="D615" s="76"/>
      <c r="E615" s="80" t="s">
        <v>175</v>
      </c>
      <c r="F615" s="81">
        <v>0.5</v>
      </c>
      <c r="G615" s="76"/>
    </row>
    <row r="616" spans="2:7" ht="15.75">
      <c r="B616" s="108"/>
      <c r="C616" s="76"/>
      <c r="D616" s="76"/>
      <c r="E616" s="80" t="s">
        <v>176</v>
      </c>
      <c r="F616" s="81">
        <v>0.5</v>
      </c>
      <c r="G616" s="76"/>
    </row>
    <row r="617" spans="2:7" ht="15.75">
      <c r="B617" s="108"/>
      <c r="C617" s="76"/>
      <c r="D617" s="76"/>
      <c r="E617" s="80" t="s">
        <v>177</v>
      </c>
      <c r="F617" s="81">
        <v>0.5</v>
      </c>
      <c r="G617" s="76"/>
    </row>
    <row r="618" spans="2:7" ht="15.75">
      <c r="B618" s="108"/>
      <c r="C618" s="76"/>
      <c r="D618" s="76"/>
      <c r="E618" s="80" t="s">
        <v>178</v>
      </c>
      <c r="F618" s="81">
        <v>0.5</v>
      </c>
      <c r="G618" s="76"/>
    </row>
    <row r="619" spans="2:7" ht="15.75">
      <c r="B619" s="108"/>
      <c r="C619" s="76"/>
      <c r="D619" s="76"/>
      <c r="E619" s="80" t="s">
        <v>179</v>
      </c>
      <c r="F619" s="81">
        <v>0.5</v>
      </c>
      <c r="G619" s="76"/>
    </row>
    <row r="620" spans="2:7" ht="15.75">
      <c r="B620" s="108"/>
      <c r="C620" s="76"/>
      <c r="D620" s="76"/>
      <c r="E620" s="76"/>
      <c r="F620" s="76"/>
      <c r="G620" s="76"/>
    </row>
    <row r="621" spans="2:7" ht="15.75">
      <c r="B621" s="108"/>
      <c r="C621" s="76"/>
      <c r="D621" s="76"/>
      <c r="E621" s="76"/>
      <c r="F621" s="76"/>
      <c r="G621" s="76"/>
    </row>
    <row r="622" spans="2:7" ht="15.75">
      <c r="B622" s="108"/>
      <c r="C622" s="76"/>
      <c r="D622" s="76"/>
      <c r="E622" s="76"/>
      <c r="F622" s="76"/>
      <c r="G622" s="76"/>
    </row>
    <row r="623" spans="2:7" ht="15.75">
      <c r="B623" s="108"/>
      <c r="C623" s="76"/>
      <c r="D623" s="76"/>
      <c r="E623" s="76"/>
      <c r="F623" s="76"/>
      <c r="G623" s="76"/>
    </row>
    <row r="624" spans="2:7" ht="15.75">
      <c r="B624" s="108"/>
      <c r="C624" s="76"/>
      <c r="D624" s="76"/>
      <c r="E624" s="76"/>
      <c r="F624" s="76"/>
      <c r="G624" s="76"/>
    </row>
    <row r="625" spans="2:7" ht="15.75">
      <c r="B625" s="108"/>
      <c r="C625" s="76"/>
      <c r="D625" s="76"/>
      <c r="E625" s="76"/>
      <c r="F625" s="76"/>
      <c r="G625" s="76"/>
    </row>
    <row r="626" spans="2:7" ht="15.75">
      <c r="B626" s="108"/>
      <c r="C626" s="76"/>
      <c r="D626" s="76"/>
      <c r="E626" s="76"/>
      <c r="F626" s="76"/>
      <c r="G626" s="76"/>
    </row>
    <row r="627" spans="2:7" ht="15.75">
      <c r="B627" s="108"/>
      <c r="C627" s="76"/>
      <c r="D627" s="76"/>
      <c r="E627" s="76"/>
      <c r="F627" s="76"/>
      <c r="G627" s="76"/>
    </row>
    <row r="628" spans="2:7" ht="15.75">
      <c r="B628" s="108"/>
      <c r="C628" s="76"/>
      <c r="D628" s="76"/>
      <c r="E628" s="76"/>
      <c r="F628" s="76"/>
      <c r="G628" s="76"/>
    </row>
    <row r="629" spans="2:7" ht="15.75">
      <c r="B629" s="108"/>
      <c r="C629" s="76"/>
      <c r="D629" s="76"/>
      <c r="E629" s="76"/>
      <c r="F629" s="76"/>
      <c r="G629" s="76"/>
    </row>
    <row r="630" spans="2:7" ht="15.75">
      <c r="B630" s="108"/>
      <c r="C630" s="76"/>
      <c r="D630" s="76"/>
      <c r="E630" s="76"/>
      <c r="F630" s="76"/>
      <c r="G630" s="76"/>
    </row>
    <row r="631" spans="2:7" ht="15.75">
      <c r="B631" s="108"/>
      <c r="C631" s="76"/>
      <c r="D631" s="76"/>
      <c r="E631" s="76"/>
      <c r="F631" s="76"/>
      <c r="G631" s="76"/>
    </row>
    <row r="632" spans="2:7" ht="15.75">
      <c r="B632" s="108"/>
      <c r="C632" s="76"/>
      <c r="D632" s="76"/>
      <c r="E632" s="76"/>
      <c r="F632" s="76"/>
      <c r="G632" s="76"/>
    </row>
    <row r="633" spans="2:7" ht="15.75">
      <c r="B633" s="108"/>
      <c r="C633" s="76"/>
      <c r="D633" s="76"/>
      <c r="E633" s="76"/>
      <c r="F633" s="76"/>
      <c r="G633" s="76"/>
    </row>
    <row r="634" spans="2:7" ht="15.75">
      <c r="B634" s="108"/>
      <c r="C634" s="76"/>
      <c r="D634" s="76"/>
      <c r="E634" s="76"/>
      <c r="F634" s="76"/>
      <c r="G634" s="76"/>
    </row>
    <row r="635" spans="2:7" ht="15.75">
      <c r="B635" s="108"/>
      <c r="C635" s="76"/>
      <c r="D635" s="76"/>
      <c r="E635" s="76"/>
      <c r="F635" s="76"/>
      <c r="G635" s="76"/>
    </row>
    <row r="636" spans="2:7" ht="15.75">
      <c r="B636" s="108"/>
      <c r="C636" s="76"/>
      <c r="D636" s="76"/>
      <c r="E636" s="76"/>
      <c r="F636" s="76"/>
      <c r="G636" s="76"/>
    </row>
    <row r="637" spans="2:7" ht="15.75">
      <c r="B637" s="108"/>
      <c r="C637" s="76"/>
      <c r="D637" s="76"/>
      <c r="E637" s="76"/>
      <c r="F637" s="76"/>
      <c r="G637" s="76"/>
    </row>
    <row r="638" spans="2:7" ht="15.75">
      <c r="B638" s="108"/>
      <c r="C638" s="76"/>
      <c r="D638" s="76"/>
      <c r="E638" s="76"/>
      <c r="F638" s="76"/>
      <c r="G638" s="76"/>
    </row>
    <row r="639" spans="2:7" ht="15.75">
      <c r="B639" s="108"/>
      <c r="C639" s="76"/>
      <c r="D639" s="76"/>
      <c r="E639" s="76"/>
      <c r="F639" s="76"/>
      <c r="G639" s="76"/>
    </row>
    <row r="640" spans="2:7" ht="15.75">
      <c r="B640" s="108"/>
      <c r="C640" s="76"/>
      <c r="D640" s="76"/>
      <c r="E640" s="76"/>
      <c r="F640" s="76"/>
      <c r="G640" s="76"/>
    </row>
    <row r="641" spans="2:7" ht="15.75">
      <c r="B641" s="108"/>
      <c r="C641" s="76"/>
      <c r="D641" s="76"/>
      <c r="E641" s="76"/>
      <c r="F641" s="76"/>
      <c r="G641" s="76"/>
    </row>
    <row r="642" spans="2:7" ht="15.75">
      <c r="B642" s="108"/>
      <c r="C642" s="76"/>
      <c r="D642" s="76"/>
      <c r="E642" s="76"/>
      <c r="F642" s="76"/>
      <c r="G642" s="76"/>
    </row>
    <row r="643" spans="2:7" ht="15.75">
      <c r="B643" s="108"/>
      <c r="C643" s="76"/>
      <c r="D643" s="76"/>
      <c r="E643" s="76"/>
      <c r="F643" s="76"/>
      <c r="G643" s="76"/>
    </row>
    <row r="644" spans="2:7" ht="15.75">
      <c r="B644" s="108"/>
      <c r="C644" s="77" t="s">
        <v>180</v>
      </c>
      <c r="D644" s="78"/>
      <c r="E644" s="79"/>
      <c r="F644" s="79"/>
      <c r="G644" s="76"/>
    </row>
    <row r="645" spans="2:7" ht="15.75">
      <c r="B645" s="108"/>
      <c r="C645" s="76"/>
      <c r="D645" s="76"/>
      <c r="E645" s="80" t="s">
        <v>181</v>
      </c>
      <c r="F645" s="81">
        <v>1</v>
      </c>
      <c r="G645" s="76"/>
    </row>
    <row r="646" spans="2:7" ht="15.75">
      <c r="B646" s="108"/>
      <c r="C646" s="76"/>
      <c r="D646" s="76"/>
      <c r="E646" s="97"/>
      <c r="F646" s="98"/>
      <c r="G646" s="76"/>
    </row>
    <row r="647" spans="2:7" ht="15.75">
      <c r="B647" s="108"/>
      <c r="C647" s="76"/>
      <c r="D647" s="76"/>
      <c r="E647" s="87"/>
      <c r="F647" s="88"/>
      <c r="G647" s="76"/>
    </row>
    <row r="648" spans="2:7" ht="15.75">
      <c r="B648" s="108"/>
      <c r="C648" s="76"/>
      <c r="D648" s="76"/>
      <c r="E648" s="87"/>
      <c r="F648" s="88"/>
      <c r="G648" s="76"/>
    </row>
    <row r="649" spans="2:7" ht="15.75">
      <c r="B649" s="108"/>
      <c r="C649" s="76"/>
      <c r="D649" s="76"/>
      <c r="E649" s="87"/>
      <c r="F649" s="88"/>
      <c r="G649" s="76"/>
    </row>
    <row r="650" spans="2:7" ht="15.75">
      <c r="B650" s="108"/>
      <c r="C650" s="76"/>
      <c r="D650" s="76"/>
      <c r="E650" s="87"/>
      <c r="F650" s="88"/>
      <c r="G650" s="76"/>
    </row>
    <row r="651" spans="2:7" ht="15.75">
      <c r="B651" s="108"/>
      <c r="C651" s="76"/>
      <c r="D651" s="76"/>
      <c r="E651" s="87"/>
      <c r="F651" s="88"/>
      <c r="G651" s="76"/>
    </row>
    <row r="652" spans="2:7" ht="15.75">
      <c r="B652" s="108"/>
      <c r="C652" s="76"/>
      <c r="D652" s="76"/>
      <c r="E652" s="87"/>
      <c r="F652" s="88"/>
      <c r="G652" s="76"/>
    </row>
    <row r="653" spans="2:7" ht="15.75">
      <c r="B653" s="108"/>
      <c r="C653" s="76"/>
      <c r="D653" s="76"/>
      <c r="E653" s="87"/>
      <c r="F653" s="88"/>
      <c r="G653" s="76"/>
    </row>
    <row r="654" spans="2:7" ht="15.75">
      <c r="B654" s="108"/>
      <c r="C654" s="76"/>
      <c r="D654" s="76"/>
      <c r="E654" s="87"/>
      <c r="F654" s="88"/>
      <c r="G654" s="76"/>
    </row>
    <row r="655" spans="2:7" ht="15.75">
      <c r="B655" s="108"/>
      <c r="C655" s="76"/>
      <c r="D655" s="76"/>
      <c r="E655" s="87"/>
      <c r="F655" s="88"/>
      <c r="G655" s="76"/>
    </row>
    <row r="656" spans="2:7" ht="15.75">
      <c r="B656" s="108"/>
      <c r="C656" s="76"/>
      <c r="D656" s="76"/>
      <c r="E656" s="87"/>
      <c r="F656" s="88"/>
      <c r="G656" s="76"/>
    </row>
    <row r="657" spans="2:7" ht="15.75">
      <c r="B657" s="108"/>
      <c r="C657" s="76"/>
      <c r="D657" s="76"/>
      <c r="E657" s="76"/>
      <c r="F657" s="88"/>
      <c r="G657" s="76"/>
    </row>
    <row r="658" spans="2:7" ht="15.75">
      <c r="B658" s="108"/>
      <c r="C658" s="76"/>
      <c r="D658" s="76"/>
      <c r="E658" s="87"/>
      <c r="F658" s="88"/>
      <c r="G658" s="76"/>
    </row>
    <row r="659" spans="2:7" ht="15.75">
      <c r="B659" s="108"/>
      <c r="C659" s="76"/>
      <c r="D659" s="76"/>
      <c r="E659" s="87"/>
      <c r="F659" s="88"/>
      <c r="G659" s="76"/>
    </row>
    <row r="660" spans="2:7" ht="15.75">
      <c r="B660" s="108"/>
      <c r="C660" s="76"/>
      <c r="D660" s="76"/>
      <c r="E660" s="82"/>
      <c r="F660" s="76"/>
      <c r="G660" s="76"/>
    </row>
    <row r="661" spans="2:7" ht="15.75">
      <c r="B661" s="108"/>
      <c r="C661" s="76"/>
      <c r="D661" s="76"/>
      <c r="E661" s="83"/>
      <c r="F661" s="76"/>
      <c r="G661" s="76"/>
    </row>
    <row r="662" spans="2:7" ht="15.75">
      <c r="B662" s="108"/>
      <c r="C662" s="77" t="s">
        <v>170</v>
      </c>
      <c r="D662" s="78"/>
      <c r="E662" s="79"/>
      <c r="F662" s="79"/>
      <c r="G662" s="76"/>
    </row>
    <row r="663" spans="2:7" ht="15.75">
      <c r="B663" s="108"/>
      <c r="C663" s="76"/>
      <c r="D663" s="76"/>
      <c r="E663" s="164" t="s">
        <v>181</v>
      </c>
      <c r="F663" s="99">
        <v>1</v>
      </c>
      <c r="G663" s="76"/>
    </row>
    <row r="664" spans="2:7" ht="15.75">
      <c r="B664" s="108"/>
      <c r="C664" s="76"/>
      <c r="D664" s="75"/>
      <c r="E664" s="89"/>
      <c r="F664" s="76"/>
      <c r="G664" s="76"/>
    </row>
    <row r="665" spans="2:7" ht="15.75">
      <c r="B665" s="108"/>
      <c r="C665" s="76"/>
      <c r="D665" s="76"/>
      <c r="E665" s="89"/>
      <c r="F665" s="76"/>
      <c r="G665" s="76"/>
    </row>
    <row r="666" spans="2:7" ht="15.75">
      <c r="B666" s="108"/>
      <c r="C666" s="76"/>
      <c r="D666" s="76"/>
      <c r="E666" s="89"/>
      <c r="F666" s="76"/>
      <c r="G666" s="76"/>
    </row>
    <row r="667" spans="2:7" ht="15.75">
      <c r="B667" s="108"/>
      <c r="C667" s="76"/>
      <c r="D667" s="76"/>
      <c r="E667" s="89"/>
      <c r="F667" s="76"/>
      <c r="G667" s="76"/>
    </row>
    <row r="668" spans="2:7" ht="15.75">
      <c r="B668" s="108"/>
      <c r="C668" s="76"/>
      <c r="D668" s="76"/>
      <c r="E668" s="89"/>
      <c r="F668" s="76"/>
      <c r="G668" s="76"/>
    </row>
    <row r="669" spans="2:7" ht="15.75">
      <c r="B669" s="108"/>
      <c r="C669" s="76"/>
      <c r="D669" s="76"/>
      <c r="E669" s="89"/>
      <c r="F669" s="76"/>
      <c r="G669" s="76"/>
    </row>
    <row r="670" spans="2:7" ht="15.75">
      <c r="B670" s="108"/>
      <c r="C670" s="76"/>
      <c r="D670" s="76"/>
      <c r="E670" s="89"/>
      <c r="F670" s="76"/>
      <c r="G670" s="76"/>
    </row>
    <row r="671" spans="2:7" ht="15.75">
      <c r="B671" s="108"/>
      <c r="C671" s="76"/>
      <c r="D671" s="76"/>
      <c r="E671" s="89"/>
      <c r="F671" s="76"/>
      <c r="G671" s="76"/>
    </row>
    <row r="672" spans="2:7" ht="15.75">
      <c r="B672" s="108"/>
      <c r="C672" s="76"/>
      <c r="D672" s="76"/>
      <c r="E672" s="89"/>
      <c r="F672" s="76"/>
      <c r="G672" s="76"/>
    </row>
    <row r="673" spans="2:7" ht="15.75">
      <c r="B673" s="108"/>
      <c r="C673" s="76"/>
      <c r="D673" s="76"/>
      <c r="E673" s="89"/>
      <c r="F673" s="76"/>
      <c r="G673" s="76"/>
    </row>
    <row r="674" spans="2:7" ht="15.75">
      <c r="B674" s="108"/>
      <c r="C674" s="76"/>
      <c r="D674" s="76"/>
      <c r="E674" s="89"/>
      <c r="F674" s="76"/>
      <c r="G674" s="76"/>
    </row>
    <row r="675" spans="2:7" ht="15.75">
      <c r="B675" s="108"/>
      <c r="C675" s="76"/>
      <c r="D675" s="76"/>
      <c r="E675" s="89"/>
      <c r="F675" s="76"/>
      <c r="G675" s="76"/>
    </row>
    <row r="676" spans="2:7" ht="15.75">
      <c r="B676" s="108"/>
      <c r="C676" s="76"/>
      <c r="D676" s="76"/>
      <c r="E676" s="89"/>
      <c r="F676" s="76"/>
      <c r="G676" s="76"/>
    </row>
    <row r="677" spans="2:7" ht="15.75">
      <c r="B677" s="108"/>
      <c r="C677" s="76"/>
      <c r="D677" s="76"/>
      <c r="E677" s="89"/>
      <c r="F677" s="76"/>
      <c r="G677" s="76"/>
    </row>
    <row r="678" spans="2:7" ht="15.75">
      <c r="B678" s="108"/>
      <c r="C678" s="76"/>
      <c r="D678" s="76"/>
      <c r="E678" s="89"/>
      <c r="F678" s="76"/>
      <c r="G678" s="76"/>
    </row>
    <row r="679" spans="2:7" ht="15.75">
      <c r="B679" s="108"/>
      <c r="C679" s="76"/>
      <c r="D679" s="76"/>
      <c r="E679" s="89"/>
      <c r="F679" s="76"/>
      <c r="G679" s="76"/>
    </row>
    <row r="680" spans="2:7" ht="15.75">
      <c r="B680" s="108"/>
      <c r="C680" s="76"/>
      <c r="D680" s="76"/>
      <c r="E680" s="89"/>
      <c r="F680" s="76"/>
      <c r="G680" s="76"/>
    </row>
    <row r="681" spans="2:7" ht="15.75">
      <c r="B681" s="108"/>
      <c r="C681" s="76"/>
      <c r="D681" s="76"/>
      <c r="E681" s="89"/>
      <c r="F681" s="76"/>
      <c r="G681" s="76"/>
    </row>
    <row r="682" spans="2:7" ht="15.75">
      <c r="B682" s="108"/>
      <c r="C682" s="76"/>
      <c r="D682" s="76"/>
      <c r="E682" s="89"/>
      <c r="F682" s="76"/>
      <c r="G682" s="76"/>
    </row>
    <row r="683" spans="2:7" ht="15.75">
      <c r="B683" s="166"/>
      <c r="C683" s="77" t="s">
        <v>212</v>
      </c>
      <c r="D683" s="78"/>
      <c r="E683" s="79"/>
      <c r="F683" s="79"/>
      <c r="G683" s="76"/>
    </row>
    <row r="684" spans="2:7" ht="15.75">
      <c r="B684" s="158"/>
      <c r="C684" s="214"/>
      <c r="D684" s="76"/>
      <c r="E684" s="109" t="s">
        <v>103</v>
      </c>
      <c r="F684" s="110"/>
      <c r="G684" s="76"/>
    </row>
    <row r="685" spans="2:7" ht="15.75">
      <c r="B685" s="158"/>
      <c r="C685" s="214"/>
      <c r="D685" s="75"/>
      <c r="E685" s="109" t="s">
        <v>213</v>
      </c>
      <c r="F685" s="110">
        <f>1*3</f>
        <v>3</v>
      </c>
      <c r="G685" s="76"/>
    </row>
    <row r="686" spans="2:7" ht="15.75">
      <c r="B686" s="158"/>
      <c r="C686" s="214"/>
      <c r="D686" s="76"/>
      <c r="E686" s="109" t="s">
        <v>115</v>
      </c>
      <c r="F686" s="110">
        <f>1.5*1</f>
        <v>1.5</v>
      </c>
      <c r="G686" s="76"/>
    </row>
    <row r="687" spans="2:7" ht="15.75">
      <c r="B687" s="158"/>
      <c r="C687" s="214"/>
      <c r="D687" s="76"/>
      <c r="E687" s="89"/>
      <c r="F687" s="76"/>
      <c r="G687" s="76"/>
    </row>
    <row r="688" spans="2:7" ht="15.75">
      <c r="B688" s="158"/>
      <c r="C688" s="214"/>
      <c r="D688" s="76"/>
      <c r="E688" s="89"/>
      <c r="F688" s="76"/>
      <c r="G688" s="76"/>
    </row>
    <row r="689" spans="2:7" ht="15.75">
      <c r="B689" s="158"/>
      <c r="C689" s="214"/>
      <c r="D689" s="76"/>
      <c r="E689" s="89"/>
      <c r="F689" s="76"/>
      <c r="G689" s="76"/>
    </row>
    <row r="690" spans="2:7" ht="15.75">
      <c r="B690" s="158"/>
      <c r="C690" s="214"/>
      <c r="D690" s="76"/>
      <c r="E690" s="89"/>
      <c r="F690" s="76"/>
      <c r="G690" s="76"/>
    </row>
    <row r="691" spans="2:7" ht="15.75">
      <c r="B691" s="158"/>
      <c r="C691" s="214"/>
      <c r="D691" s="76"/>
      <c r="E691" s="89"/>
      <c r="F691" s="76"/>
      <c r="G691" s="76"/>
    </row>
    <row r="692" spans="2:7" ht="15.75">
      <c r="B692" s="158"/>
      <c r="C692" s="214"/>
      <c r="D692" s="76"/>
      <c r="E692" s="89"/>
      <c r="F692" s="76"/>
      <c r="G692" s="76"/>
    </row>
    <row r="693" spans="2:7" ht="15.75">
      <c r="B693" s="158"/>
      <c r="C693" s="214"/>
      <c r="D693" s="76"/>
      <c r="E693" s="89"/>
      <c r="F693" s="76"/>
      <c r="G693" s="76"/>
    </row>
    <row r="694" spans="2:7" ht="15.75">
      <c r="B694" s="158"/>
      <c r="C694" s="214"/>
      <c r="D694" s="76"/>
      <c r="E694" s="89"/>
      <c r="F694" s="76"/>
      <c r="G694" s="76"/>
    </row>
    <row r="695" spans="2:7" ht="15.75">
      <c r="B695" s="158"/>
      <c r="C695" s="214"/>
      <c r="D695" s="76"/>
      <c r="E695" s="89"/>
      <c r="F695" s="76"/>
      <c r="G695" s="76"/>
    </row>
    <row r="696" spans="2:7" ht="15.75">
      <c r="B696" s="158"/>
      <c r="C696" s="214"/>
      <c r="D696" s="76"/>
      <c r="E696" s="89"/>
      <c r="F696" s="76"/>
      <c r="G696" s="76"/>
    </row>
    <row r="697" spans="2:7" ht="15.75">
      <c r="B697" s="158"/>
      <c r="C697" s="214"/>
      <c r="D697" s="76"/>
      <c r="E697" s="89"/>
      <c r="F697" s="76"/>
      <c r="G697" s="76"/>
    </row>
    <row r="698" spans="2:7" ht="15.75">
      <c r="B698" s="158"/>
      <c r="C698" s="214"/>
      <c r="D698" s="76"/>
      <c r="E698" s="89"/>
      <c r="F698" s="76"/>
      <c r="G698" s="76"/>
    </row>
    <row r="699" spans="2:7" ht="15.75">
      <c r="B699" s="158"/>
      <c r="C699" s="214"/>
      <c r="D699" s="76"/>
      <c r="E699" s="89"/>
      <c r="F699" s="76"/>
      <c r="G699" s="76"/>
    </row>
    <row r="700" spans="2:7" ht="15.75">
      <c r="B700" s="158"/>
      <c r="C700" s="214"/>
      <c r="D700" s="76"/>
      <c r="E700" s="89"/>
      <c r="F700" s="76"/>
      <c r="G700" s="76"/>
    </row>
    <row r="701" spans="2:7" ht="15.75">
      <c r="B701" s="158"/>
      <c r="C701" s="214"/>
      <c r="D701" s="76"/>
      <c r="E701" s="89"/>
      <c r="F701" s="76"/>
      <c r="G701" s="76"/>
    </row>
    <row r="702" spans="2:7" ht="15.75">
      <c r="B702" s="158"/>
      <c r="C702" s="214"/>
      <c r="D702" s="76"/>
      <c r="E702" s="89"/>
      <c r="F702" s="76"/>
      <c r="G702" s="76"/>
    </row>
    <row r="703" spans="2:7" ht="15.75">
      <c r="B703" s="158"/>
      <c r="C703" s="214"/>
      <c r="D703" s="76"/>
      <c r="E703" s="89"/>
      <c r="F703" s="76"/>
      <c r="G703" s="76"/>
    </row>
    <row r="704" spans="2:7" ht="15.75">
      <c r="B704" s="158"/>
      <c r="C704" s="214"/>
      <c r="D704" s="76"/>
      <c r="E704" s="89"/>
      <c r="F704" s="76"/>
      <c r="G704" s="76"/>
    </row>
    <row r="705" spans="2:7" ht="15.75">
      <c r="B705" s="158"/>
      <c r="C705" s="214"/>
      <c r="D705" s="76"/>
      <c r="E705" s="89"/>
      <c r="F705" s="76"/>
      <c r="G705" s="76"/>
    </row>
    <row r="706" spans="2:7" ht="15.75">
      <c r="B706" s="158"/>
      <c r="C706" s="214"/>
      <c r="D706" s="76"/>
      <c r="E706" s="89"/>
      <c r="F706" s="76"/>
      <c r="G706" s="76"/>
    </row>
    <row r="707" spans="2:7" ht="15.75">
      <c r="B707" s="149"/>
      <c r="C707" s="215"/>
      <c r="D707" s="165"/>
      <c r="E707" s="90"/>
      <c r="F707" s="165"/>
      <c r="G707" s="165"/>
    </row>
    <row r="708" spans="2:7" ht="15">
      <c r="E708" s="219" t="s">
        <v>215</v>
      </c>
      <c r="F708" s="218">
        <f>SUM(F3:F706)</f>
        <v>71.95</v>
      </c>
    </row>
  </sheetData>
  <mergeCells count="7">
    <mergeCell ref="C525:D525"/>
    <mergeCell ref="C571:D571"/>
    <mergeCell ref="C330:D330"/>
    <mergeCell ref="C364:D364"/>
    <mergeCell ref="C428:D428"/>
    <mergeCell ref="C492:D492"/>
    <mergeCell ref="C493:D493"/>
  </mergeCells>
  <phoneticPr fontId="6"/>
  <conditionalFormatting sqref="B1:D1">
    <cfRule type="expression" dxfId="3" priority="4">
      <formula>$E1&lt;&gt;""</formula>
    </cfRule>
  </conditionalFormatting>
  <conditionalFormatting sqref="C118:D118">
    <cfRule type="expression" dxfId="2" priority="1">
      <formula>$E118&lt;&gt;""</formula>
    </cfRule>
  </conditionalFormatting>
  <pageMargins left="0.39583333333333331" right="0.25" top="0.75" bottom="0.75" header="0.3" footer="0.3"/>
  <pageSetup paperSize="9" scale="80" orientation="landscape" r:id="rId1"/>
  <rowBreaks count="2" manualBreakCount="2">
    <brk id="445" max="6" man="1"/>
    <brk id="507" max="142" man="1"/>
  </rowBreaks>
  <colBreaks count="1" manualBreakCount="1">
    <brk id="7" max="333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BCBE4-371E-44A6-9165-09BC8C0B3009}">
  <dimension ref="A1:W117"/>
  <sheetViews>
    <sheetView showGridLines="0" topLeftCell="B1" zoomScaleNormal="100" workbookViewId="0">
      <selection activeCell="E72" sqref="E72"/>
    </sheetView>
  </sheetViews>
  <sheetFormatPr defaultColWidth="8.75" defaultRowHeight="12"/>
  <cols>
    <col min="1" max="1" width="9.125" style="169" customWidth="1"/>
    <col min="2" max="2" width="13.75" style="169" customWidth="1"/>
    <col min="3" max="3" width="47.5" style="169" customWidth="1"/>
    <col min="4" max="4" width="35.875" style="169" customWidth="1"/>
    <col min="5" max="5" width="12.625" style="169" customWidth="1"/>
    <col min="6" max="6" width="83.625" style="169" customWidth="1"/>
    <col min="7" max="16384" width="8.75" style="169"/>
  </cols>
  <sheetData>
    <row r="1" spans="1:23">
      <c r="A1" s="167" t="s">
        <v>71</v>
      </c>
      <c r="B1" s="167" t="s">
        <v>182</v>
      </c>
      <c r="C1" s="167" t="s">
        <v>183</v>
      </c>
      <c r="D1" s="168" t="s">
        <v>72</v>
      </c>
      <c r="E1" s="168" t="s">
        <v>73</v>
      </c>
      <c r="F1" s="246" t="s">
        <v>184</v>
      </c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</row>
    <row r="2" spans="1:23">
      <c r="A2" s="170" t="s">
        <v>185</v>
      </c>
      <c r="B2" s="171"/>
      <c r="C2" s="172"/>
      <c r="D2" s="173"/>
      <c r="E2" s="173"/>
      <c r="F2" s="248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  <c r="R2" s="249"/>
      <c r="S2" s="249"/>
      <c r="T2" s="249"/>
      <c r="U2" s="249"/>
      <c r="V2" s="249"/>
      <c r="W2" s="250"/>
    </row>
    <row r="3" spans="1:23">
      <c r="A3" s="174" t="s">
        <v>186</v>
      </c>
      <c r="B3" s="175" t="s">
        <v>187</v>
      </c>
      <c r="C3" s="176"/>
      <c r="D3" s="177"/>
      <c r="E3" s="178"/>
      <c r="F3" s="248"/>
      <c r="G3" s="249"/>
      <c r="H3" s="249"/>
      <c r="I3" s="249"/>
      <c r="J3" s="249"/>
      <c r="K3" s="249"/>
      <c r="L3" s="249"/>
      <c r="M3" s="249"/>
      <c r="N3" s="249"/>
      <c r="O3" s="249"/>
      <c r="P3" s="249"/>
      <c r="Q3" s="249"/>
      <c r="R3" s="249"/>
      <c r="S3" s="249"/>
      <c r="T3" s="249"/>
      <c r="U3" s="249"/>
      <c r="V3" s="249"/>
      <c r="W3" s="250"/>
    </row>
    <row r="4" spans="1:23">
      <c r="A4" s="179"/>
      <c r="B4" s="180"/>
      <c r="C4" s="181" t="s">
        <v>188</v>
      </c>
      <c r="D4" s="184" t="s">
        <v>189</v>
      </c>
      <c r="E4" s="185">
        <v>10</v>
      </c>
      <c r="F4" s="248"/>
      <c r="G4" s="249"/>
      <c r="H4" s="249"/>
      <c r="I4" s="249"/>
      <c r="J4" s="249"/>
      <c r="K4" s="249"/>
      <c r="L4" s="249"/>
      <c r="M4" s="249"/>
      <c r="N4" s="249"/>
      <c r="O4" s="249"/>
      <c r="P4" s="249"/>
      <c r="Q4" s="249"/>
      <c r="R4" s="249"/>
      <c r="S4" s="249"/>
      <c r="T4" s="249"/>
      <c r="U4" s="249"/>
      <c r="V4" s="249"/>
      <c r="W4" s="250"/>
    </row>
    <row r="5" spans="1:23">
      <c r="A5" s="179"/>
      <c r="B5" s="180"/>
      <c r="C5" s="181" t="s">
        <v>190</v>
      </c>
      <c r="D5" s="182"/>
      <c r="E5" s="185">
        <v>4</v>
      </c>
      <c r="F5" s="248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249"/>
      <c r="U5" s="249"/>
      <c r="V5" s="249"/>
      <c r="W5" s="250"/>
    </row>
    <row r="6" spans="1:23">
      <c r="A6" s="179"/>
      <c r="B6" s="180"/>
      <c r="C6" s="181" t="s">
        <v>191</v>
      </c>
      <c r="D6" s="182" t="s">
        <v>192</v>
      </c>
      <c r="E6" s="183">
        <v>7.5</v>
      </c>
      <c r="F6" s="248"/>
      <c r="G6" s="249"/>
      <c r="H6" s="249"/>
      <c r="I6" s="249"/>
      <c r="J6" s="249"/>
      <c r="K6" s="249"/>
      <c r="L6" s="249"/>
      <c r="M6" s="249"/>
      <c r="N6" s="249"/>
      <c r="O6" s="249"/>
      <c r="P6" s="249"/>
      <c r="Q6" s="249"/>
      <c r="R6" s="249"/>
      <c r="S6" s="249"/>
      <c r="T6" s="249"/>
      <c r="U6" s="249"/>
      <c r="V6" s="249"/>
      <c r="W6" s="250"/>
    </row>
    <row r="7" spans="1:23" ht="36">
      <c r="A7" s="179"/>
      <c r="B7" s="180"/>
      <c r="C7" s="181" t="s">
        <v>193</v>
      </c>
      <c r="D7" s="186" t="s">
        <v>194</v>
      </c>
      <c r="E7" s="183">
        <f>0.5*11</f>
        <v>5.5</v>
      </c>
      <c r="F7" s="248"/>
      <c r="G7" s="249"/>
      <c r="H7" s="249"/>
      <c r="I7" s="249"/>
      <c r="J7" s="249"/>
      <c r="K7" s="249"/>
      <c r="L7" s="249"/>
      <c r="M7" s="249"/>
      <c r="N7" s="249"/>
      <c r="O7" s="249"/>
      <c r="P7" s="249"/>
      <c r="Q7" s="249"/>
      <c r="R7" s="249"/>
      <c r="S7" s="249"/>
      <c r="T7" s="249"/>
      <c r="U7" s="249"/>
      <c r="V7" s="249"/>
      <c r="W7" s="250"/>
    </row>
    <row r="8" spans="1:23">
      <c r="A8" s="179"/>
      <c r="B8" s="180"/>
      <c r="C8" s="182"/>
      <c r="D8" s="182"/>
      <c r="F8" s="248"/>
      <c r="G8" s="249"/>
      <c r="H8" s="249"/>
      <c r="I8" s="249"/>
      <c r="J8" s="249"/>
      <c r="K8" s="249"/>
      <c r="L8" s="249"/>
      <c r="M8" s="249"/>
      <c r="N8" s="249"/>
      <c r="O8" s="249"/>
      <c r="P8" s="249"/>
      <c r="Q8" s="249"/>
      <c r="R8" s="249"/>
      <c r="S8" s="249"/>
      <c r="T8" s="249"/>
      <c r="U8" s="249"/>
      <c r="V8" s="249"/>
      <c r="W8" s="250"/>
    </row>
    <row r="9" spans="1:23">
      <c r="A9" s="179"/>
      <c r="B9" s="180"/>
      <c r="C9" s="201"/>
      <c r="D9" s="211"/>
      <c r="E9" s="202"/>
      <c r="F9" s="248"/>
      <c r="G9" s="249"/>
      <c r="H9" s="249"/>
      <c r="I9" s="249"/>
      <c r="J9" s="249"/>
      <c r="K9" s="249"/>
      <c r="L9" s="249"/>
      <c r="M9" s="249"/>
      <c r="N9" s="249"/>
      <c r="O9" s="249"/>
      <c r="P9" s="249"/>
      <c r="Q9" s="249"/>
      <c r="R9" s="249"/>
      <c r="S9" s="249"/>
      <c r="T9" s="249"/>
      <c r="U9" s="249"/>
      <c r="V9" s="249"/>
      <c r="W9" s="250"/>
    </row>
    <row r="10" spans="1:23" ht="42" customHeight="1">
      <c r="A10" s="179"/>
      <c r="B10" s="180"/>
      <c r="C10" s="180"/>
      <c r="D10" s="204"/>
      <c r="E10" s="210"/>
      <c r="F10" s="248"/>
      <c r="G10" s="249"/>
      <c r="H10" s="249"/>
      <c r="I10" s="249"/>
      <c r="J10" s="249"/>
      <c r="K10" s="249"/>
      <c r="L10" s="249"/>
      <c r="M10" s="249"/>
      <c r="N10" s="249"/>
      <c r="O10" s="249"/>
      <c r="P10" s="249"/>
      <c r="Q10" s="249"/>
      <c r="R10" s="249"/>
      <c r="S10" s="249"/>
      <c r="T10" s="249"/>
      <c r="U10" s="249"/>
      <c r="V10" s="249"/>
      <c r="W10" s="250"/>
    </row>
    <row r="11" spans="1:23" ht="409.5" customHeight="1">
      <c r="A11" s="179"/>
      <c r="B11" s="180"/>
      <c r="C11" s="180"/>
      <c r="D11" s="208"/>
      <c r="E11" s="210"/>
      <c r="F11" s="248"/>
      <c r="G11" s="249"/>
      <c r="H11" s="249"/>
      <c r="I11" s="249"/>
      <c r="J11" s="249"/>
      <c r="K11" s="249"/>
      <c r="L11" s="249"/>
      <c r="M11" s="249"/>
      <c r="N11" s="249"/>
      <c r="O11" s="249"/>
      <c r="P11" s="249"/>
      <c r="Q11" s="249"/>
      <c r="R11" s="249"/>
      <c r="S11" s="249"/>
      <c r="T11" s="249"/>
      <c r="U11" s="249"/>
      <c r="V11" s="249"/>
      <c r="W11" s="250"/>
    </row>
    <row r="12" spans="1:23" ht="409.5" customHeight="1">
      <c r="A12" s="179"/>
      <c r="B12" s="180"/>
      <c r="C12" s="180"/>
      <c r="E12" s="210"/>
      <c r="F12" s="248"/>
      <c r="G12" s="249"/>
      <c r="H12" s="249"/>
      <c r="I12" s="249"/>
      <c r="J12" s="249"/>
      <c r="K12" s="249"/>
      <c r="L12" s="249"/>
      <c r="M12" s="249"/>
      <c r="N12" s="249"/>
      <c r="O12" s="249"/>
      <c r="P12" s="249"/>
      <c r="Q12" s="249"/>
      <c r="R12" s="249"/>
      <c r="S12" s="249"/>
      <c r="T12" s="249"/>
      <c r="U12" s="249"/>
      <c r="V12" s="249"/>
      <c r="W12" s="250"/>
    </row>
    <row r="13" spans="1:23" ht="340.5" customHeight="1">
      <c r="A13" s="188"/>
      <c r="B13" s="180"/>
      <c r="C13" s="191"/>
      <c r="D13" s="189"/>
      <c r="E13" s="209"/>
      <c r="F13" s="251"/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3"/>
    </row>
    <row r="14" spans="1:23">
      <c r="A14" s="174" t="s">
        <v>186</v>
      </c>
      <c r="B14" s="175" t="s">
        <v>187</v>
      </c>
      <c r="C14" s="176"/>
      <c r="D14" s="177"/>
      <c r="E14" s="178"/>
      <c r="F14" s="243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5"/>
    </row>
    <row r="15" spans="1:23" ht="60">
      <c r="A15" s="179"/>
      <c r="B15" s="180"/>
      <c r="C15" s="181" t="s">
        <v>191</v>
      </c>
      <c r="D15" s="190" t="s">
        <v>197</v>
      </c>
      <c r="E15" s="183">
        <v>16</v>
      </c>
      <c r="F15" s="237"/>
      <c r="G15" s="238"/>
      <c r="H15" s="238"/>
      <c r="I15" s="238"/>
      <c r="J15" s="238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9"/>
    </row>
    <row r="16" spans="1:23">
      <c r="A16" s="179"/>
      <c r="B16" s="180"/>
      <c r="C16" s="204"/>
      <c r="D16" s="180" t="s">
        <v>198</v>
      </c>
      <c r="E16" s="180">
        <v>4</v>
      </c>
      <c r="F16" s="237"/>
      <c r="G16" s="238"/>
      <c r="H16" s="238"/>
      <c r="I16" s="238"/>
      <c r="J16" s="238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9"/>
    </row>
    <row r="17" spans="1:23">
      <c r="A17" s="179"/>
      <c r="B17" s="180"/>
      <c r="C17" s="180"/>
      <c r="D17" s="180"/>
      <c r="E17" s="180"/>
      <c r="F17" s="237"/>
      <c r="G17" s="238"/>
      <c r="H17" s="238"/>
      <c r="I17" s="238"/>
      <c r="J17" s="238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9"/>
    </row>
    <row r="18" spans="1:23" ht="79.5" customHeight="1">
      <c r="A18" s="179"/>
      <c r="B18" s="180"/>
      <c r="C18" s="180"/>
      <c r="D18" s="180"/>
      <c r="E18" s="180"/>
      <c r="F18" s="237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9"/>
    </row>
    <row r="19" spans="1:23">
      <c r="A19" s="179"/>
      <c r="B19" s="180"/>
      <c r="C19" s="180"/>
      <c r="D19" s="180"/>
      <c r="E19" s="180"/>
      <c r="F19" s="237"/>
      <c r="G19" s="238"/>
      <c r="H19" s="238"/>
      <c r="I19" s="23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9"/>
    </row>
    <row r="20" spans="1:23">
      <c r="A20" s="179"/>
      <c r="B20" s="180"/>
      <c r="C20" s="204"/>
      <c r="D20" s="204"/>
      <c r="E20" s="204"/>
      <c r="F20" s="237"/>
      <c r="G20" s="238"/>
      <c r="H20" s="238"/>
      <c r="I20" s="238"/>
      <c r="J20" s="238"/>
      <c r="K20" s="238"/>
      <c r="L20" s="238"/>
      <c r="M20" s="238"/>
      <c r="N20" s="238"/>
      <c r="O20" s="238"/>
      <c r="P20" s="238"/>
      <c r="Q20" s="238"/>
      <c r="R20" s="238"/>
      <c r="S20" s="238"/>
      <c r="T20" s="238"/>
      <c r="U20" s="238"/>
      <c r="V20" s="238"/>
      <c r="W20" s="239"/>
    </row>
    <row r="21" spans="1:23">
      <c r="A21" s="179"/>
      <c r="B21" s="180"/>
      <c r="C21" s="180"/>
      <c r="D21" s="180"/>
      <c r="E21" s="180"/>
      <c r="F21" s="237"/>
      <c r="G21" s="238"/>
      <c r="H21" s="238"/>
      <c r="I21" s="238"/>
      <c r="J21" s="238"/>
      <c r="K21" s="238"/>
      <c r="L21" s="238"/>
      <c r="M21" s="238"/>
      <c r="N21" s="238"/>
      <c r="O21" s="238"/>
      <c r="P21" s="238"/>
      <c r="Q21" s="238"/>
      <c r="R21" s="238"/>
      <c r="S21" s="238"/>
      <c r="T21" s="238"/>
      <c r="U21" s="238"/>
      <c r="V21" s="238"/>
      <c r="W21" s="239"/>
    </row>
    <row r="22" spans="1:23">
      <c r="A22" s="179"/>
      <c r="B22" s="180"/>
      <c r="C22" s="180"/>
      <c r="D22" s="180"/>
      <c r="E22" s="180"/>
      <c r="F22" s="237"/>
      <c r="G22" s="238"/>
      <c r="H22" s="238"/>
      <c r="I22" s="238"/>
      <c r="J22" s="238"/>
      <c r="K22" s="238"/>
      <c r="L22" s="238"/>
      <c r="M22" s="238"/>
      <c r="N22" s="238"/>
      <c r="O22" s="238"/>
      <c r="P22" s="238"/>
      <c r="Q22" s="238"/>
      <c r="R22" s="238"/>
      <c r="S22" s="238"/>
      <c r="T22" s="238"/>
      <c r="U22" s="238"/>
      <c r="V22" s="238"/>
      <c r="W22" s="239"/>
    </row>
    <row r="23" spans="1:23" ht="409.5" customHeight="1">
      <c r="A23" s="188"/>
      <c r="B23" s="180"/>
      <c r="C23" s="180"/>
      <c r="D23" s="209"/>
      <c r="F23" s="240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241"/>
      <c r="R23" s="241"/>
      <c r="S23" s="241"/>
      <c r="T23" s="241"/>
      <c r="U23" s="241"/>
      <c r="V23" s="241"/>
      <c r="W23" s="242"/>
    </row>
    <row r="24" spans="1:23">
      <c r="A24" s="174" t="s">
        <v>186</v>
      </c>
      <c r="B24" s="175" t="s">
        <v>187</v>
      </c>
      <c r="C24" s="176"/>
      <c r="D24" s="177"/>
      <c r="E24" s="178"/>
      <c r="F24" s="243"/>
      <c r="G24" s="244"/>
      <c r="H24" s="244"/>
      <c r="I24" s="244"/>
      <c r="J24" s="244"/>
      <c r="K24" s="244"/>
      <c r="L24" s="244"/>
      <c r="M24" s="244"/>
      <c r="N24" s="244"/>
      <c r="O24" s="244"/>
      <c r="P24" s="244"/>
      <c r="Q24" s="244"/>
      <c r="R24" s="244"/>
      <c r="S24" s="244"/>
      <c r="T24" s="244"/>
      <c r="U24" s="244"/>
      <c r="V24" s="244"/>
      <c r="W24" s="245"/>
    </row>
    <row r="25" spans="1:23" ht="84">
      <c r="A25" s="179"/>
      <c r="B25" s="180"/>
      <c r="C25" s="181" t="s">
        <v>191</v>
      </c>
      <c r="D25" s="190" t="s">
        <v>199</v>
      </c>
      <c r="E25" s="183">
        <v>16</v>
      </c>
      <c r="F25" s="237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238"/>
      <c r="S25" s="238"/>
      <c r="T25" s="238"/>
      <c r="U25" s="238"/>
      <c r="V25" s="238"/>
      <c r="W25" s="239"/>
    </row>
    <row r="26" spans="1:23">
      <c r="A26" s="179"/>
      <c r="B26" s="180"/>
      <c r="C26" s="180"/>
      <c r="D26" s="180"/>
      <c r="E26" s="180"/>
      <c r="F26" s="237"/>
      <c r="G26" s="238"/>
      <c r="H26" s="238"/>
      <c r="I26" s="238"/>
      <c r="J26" s="238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238"/>
      <c r="V26" s="238"/>
      <c r="W26" s="239"/>
    </row>
    <row r="27" spans="1:23">
      <c r="A27" s="179"/>
      <c r="B27" s="180"/>
      <c r="C27" s="180"/>
      <c r="D27" s="180"/>
      <c r="E27" s="180"/>
      <c r="F27" s="237"/>
      <c r="G27" s="238"/>
      <c r="H27" s="238"/>
      <c r="I27" s="238"/>
      <c r="J27" s="238"/>
      <c r="K27" s="238"/>
      <c r="L27" s="238"/>
      <c r="M27" s="238"/>
      <c r="N27" s="238"/>
      <c r="O27" s="238"/>
      <c r="P27" s="238"/>
      <c r="Q27" s="238"/>
      <c r="R27" s="238"/>
      <c r="S27" s="238"/>
      <c r="T27" s="238"/>
      <c r="U27" s="238"/>
      <c r="V27" s="238"/>
      <c r="W27" s="239"/>
    </row>
    <row r="28" spans="1:23" ht="108" customHeight="1">
      <c r="A28" s="179"/>
      <c r="B28" s="180"/>
      <c r="C28" s="180"/>
      <c r="D28" s="180"/>
      <c r="E28" s="180"/>
      <c r="F28" s="237"/>
      <c r="G28" s="238"/>
      <c r="H28" s="238"/>
      <c r="I28" s="238"/>
      <c r="J28" s="238"/>
      <c r="K28" s="238"/>
      <c r="L28" s="238"/>
      <c r="M28" s="238"/>
      <c r="N28" s="238"/>
      <c r="O28" s="238"/>
      <c r="P28" s="238"/>
      <c r="Q28" s="238"/>
      <c r="R28" s="238"/>
      <c r="S28" s="238"/>
      <c r="T28" s="238"/>
      <c r="U28" s="238"/>
      <c r="V28" s="238"/>
      <c r="W28" s="239"/>
    </row>
    <row r="29" spans="1:23">
      <c r="A29" s="179"/>
      <c r="B29" s="180"/>
      <c r="C29" s="204"/>
      <c r="D29" s="204"/>
      <c r="E29" s="204"/>
      <c r="F29" s="237"/>
      <c r="G29" s="238"/>
      <c r="H29" s="238"/>
      <c r="I29" s="238"/>
      <c r="J29" s="238"/>
      <c r="K29" s="238"/>
      <c r="L29" s="238"/>
      <c r="M29" s="238"/>
      <c r="N29" s="238"/>
      <c r="O29" s="238"/>
      <c r="P29" s="238"/>
      <c r="Q29" s="238"/>
      <c r="R29" s="238"/>
      <c r="S29" s="238"/>
      <c r="T29" s="238"/>
      <c r="U29" s="238"/>
      <c r="V29" s="238"/>
      <c r="W29" s="239"/>
    </row>
    <row r="30" spans="1:23">
      <c r="A30" s="179"/>
      <c r="B30" s="180"/>
      <c r="C30" s="180"/>
      <c r="D30" s="180"/>
      <c r="E30" s="180"/>
      <c r="F30" s="237"/>
      <c r="G30" s="238"/>
      <c r="H30" s="238"/>
      <c r="I30" s="238"/>
      <c r="J30" s="238"/>
      <c r="K30" s="238"/>
      <c r="L30" s="238"/>
      <c r="M30" s="238"/>
      <c r="N30" s="238"/>
      <c r="O30" s="238"/>
      <c r="P30" s="238"/>
      <c r="Q30" s="238"/>
      <c r="R30" s="238"/>
      <c r="S30" s="238"/>
      <c r="T30" s="238"/>
      <c r="U30" s="238"/>
      <c r="V30" s="238"/>
      <c r="W30" s="239"/>
    </row>
    <row r="31" spans="1:23">
      <c r="A31" s="179"/>
      <c r="B31" s="180"/>
      <c r="C31" s="180"/>
      <c r="D31" s="180"/>
      <c r="E31" s="180"/>
      <c r="F31" s="237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  <c r="S31" s="238"/>
      <c r="T31" s="238"/>
      <c r="U31" s="238"/>
      <c r="V31" s="238"/>
      <c r="W31" s="239"/>
    </row>
    <row r="32" spans="1:23">
      <c r="A32" s="179"/>
      <c r="B32" s="180"/>
      <c r="C32" s="180"/>
      <c r="D32" s="180"/>
      <c r="E32" s="180"/>
      <c r="F32" s="237"/>
      <c r="G32" s="238"/>
      <c r="H32" s="238"/>
      <c r="I32" s="238"/>
      <c r="J32" s="238"/>
      <c r="K32" s="238"/>
      <c r="L32" s="238"/>
      <c r="M32" s="238"/>
      <c r="N32" s="238"/>
      <c r="O32" s="238"/>
      <c r="P32" s="238"/>
      <c r="Q32" s="238"/>
      <c r="R32" s="238"/>
      <c r="S32" s="238"/>
      <c r="T32" s="238"/>
      <c r="U32" s="238"/>
      <c r="V32" s="238"/>
      <c r="W32" s="239"/>
    </row>
    <row r="33" spans="1:23" ht="146.25" customHeight="1">
      <c r="A33" s="188"/>
      <c r="B33" s="180"/>
      <c r="C33" s="204"/>
      <c r="D33" s="204"/>
      <c r="E33" s="204"/>
      <c r="F33" s="240"/>
      <c r="G33" s="241"/>
      <c r="H33" s="241"/>
      <c r="I33" s="241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241"/>
      <c r="U33" s="241"/>
      <c r="V33" s="241"/>
      <c r="W33" s="242"/>
    </row>
    <row r="34" spans="1:23">
      <c r="A34" s="174"/>
      <c r="B34" s="175" t="s">
        <v>206</v>
      </c>
      <c r="C34" s="176"/>
      <c r="D34" s="177"/>
      <c r="E34" s="178"/>
      <c r="F34" s="243"/>
      <c r="G34" s="244"/>
      <c r="H34" s="244"/>
      <c r="I34" s="244"/>
      <c r="J34" s="244"/>
      <c r="K34" s="244"/>
      <c r="L34" s="244"/>
      <c r="M34" s="244"/>
      <c r="N34" s="244"/>
      <c r="O34" s="244"/>
      <c r="P34" s="244"/>
      <c r="Q34" s="244"/>
      <c r="R34" s="244"/>
      <c r="S34" s="244"/>
      <c r="T34" s="244"/>
      <c r="U34" s="244"/>
      <c r="V34" s="244"/>
      <c r="W34" s="245"/>
    </row>
    <row r="35" spans="1:23">
      <c r="A35" s="179"/>
      <c r="B35" s="197" t="s">
        <v>207</v>
      </c>
      <c r="C35" s="198"/>
      <c r="D35" s="199"/>
      <c r="E35" s="200"/>
      <c r="F35" s="237"/>
      <c r="G35" s="238"/>
      <c r="H35" s="238"/>
      <c r="I35" s="238"/>
      <c r="J35" s="238"/>
      <c r="K35" s="238"/>
      <c r="L35" s="238"/>
      <c r="M35" s="238"/>
      <c r="N35" s="238"/>
      <c r="O35" s="238"/>
      <c r="P35" s="238"/>
      <c r="Q35" s="238"/>
      <c r="R35" s="238"/>
      <c r="S35" s="238"/>
      <c r="T35" s="238"/>
      <c r="U35" s="238"/>
      <c r="V35" s="238"/>
      <c r="W35" s="239"/>
    </row>
    <row r="36" spans="1:23">
      <c r="A36" s="179"/>
      <c r="B36" s="180"/>
      <c r="C36" s="181" t="s">
        <v>188</v>
      </c>
      <c r="D36" s="184" t="s">
        <v>200</v>
      </c>
      <c r="E36" s="183">
        <f>5+1</f>
        <v>6</v>
      </c>
      <c r="F36" s="237"/>
      <c r="G36" s="238"/>
      <c r="H36" s="238"/>
      <c r="I36" s="238"/>
      <c r="J36" s="238"/>
      <c r="K36" s="238"/>
      <c r="L36" s="238"/>
      <c r="M36" s="238"/>
      <c r="N36" s="238"/>
      <c r="O36" s="238"/>
      <c r="P36" s="238"/>
      <c r="Q36" s="238"/>
      <c r="R36" s="238"/>
      <c r="S36" s="238"/>
      <c r="T36" s="238"/>
      <c r="U36" s="238"/>
      <c r="V36" s="238"/>
      <c r="W36" s="239"/>
    </row>
    <row r="37" spans="1:23">
      <c r="A37" s="179"/>
      <c r="B37" s="180"/>
      <c r="C37" s="181" t="s">
        <v>190</v>
      </c>
      <c r="D37" s="182"/>
      <c r="E37" s="183">
        <v>3</v>
      </c>
      <c r="F37" s="237"/>
      <c r="G37" s="238"/>
      <c r="H37" s="238"/>
      <c r="I37" s="238"/>
      <c r="J37" s="238"/>
      <c r="K37" s="238"/>
      <c r="L37" s="238"/>
      <c r="M37" s="238"/>
      <c r="N37" s="238"/>
      <c r="O37" s="238"/>
      <c r="P37" s="238"/>
      <c r="Q37" s="238"/>
      <c r="R37" s="238"/>
      <c r="S37" s="238"/>
      <c r="T37" s="238"/>
      <c r="U37" s="238"/>
      <c r="V37" s="238"/>
      <c r="W37" s="239"/>
    </row>
    <row r="38" spans="1:23">
      <c r="A38" s="179"/>
      <c r="B38" s="180"/>
      <c r="C38" s="181" t="s">
        <v>193</v>
      </c>
      <c r="D38" s="195" t="s">
        <v>201</v>
      </c>
      <c r="E38" s="183">
        <f>0.5*1</f>
        <v>0.5</v>
      </c>
      <c r="F38" s="237"/>
      <c r="G38" s="238"/>
      <c r="H38" s="238"/>
      <c r="I38" s="238"/>
      <c r="J38" s="238"/>
      <c r="K38" s="238"/>
      <c r="L38" s="238"/>
      <c r="M38" s="238"/>
      <c r="N38" s="238"/>
      <c r="O38" s="238"/>
      <c r="P38" s="238"/>
      <c r="Q38" s="238"/>
      <c r="R38" s="238"/>
      <c r="S38" s="238"/>
      <c r="T38" s="238"/>
      <c r="U38" s="238"/>
      <c r="V38" s="238"/>
      <c r="W38" s="239"/>
    </row>
    <row r="39" spans="1:23">
      <c r="A39" s="179"/>
      <c r="B39" s="180"/>
      <c r="C39" s="180"/>
      <c r="D39" s="180"/>
      <c r="E39" s="180"/>
      <c r="F39" s="237"/>
      <c r="G39" s="238"/>
      <c r="H39" s="238"/>
      <c r="I39" s="238"/>
      <c r="J39" s="238"/>
      <c r="K39" s="238"/>
      <c r="L39" s="238"/>
      <c r="M39" s="238"/>
      <c r="N39" s="238"/>
      <c r="O39" s="238"/>
      <c r="P39" s="238"/>
      <c r="Q39" s="238"/>
      <c r="R39" s="238"/>
      <c r="S39" s="238"/>
      <c r="T39" s="238"/>
      <c r="U39" s="238"/>
      <c r="V39" s="238"/>
      <c r="W39" s="239"/>
    </row>
    <row r="40" spans="1:23">
      <c r="A40" s="179"/>
      <c r="B40" s="180"/>
      <c r="C40" s="180"/>
      <c r="D40" s="180"/>
      <c r="E40" s="180"/>
      <c r="F40" s="237"/>
      <c r="G40" s="238"/>
      <c r="H40" s="238"/>
      <c r="I40" s="238"/>
      <c r="J40" s="238"/>
      <c r="K40" s="238"/>
      <c r="L40" s="238"/>
      <c r="M40" s="238"/>
      <c r="N40" s="238"/>
      <c r="O40" s="238"/>
      <c r="P40" s="238"/>
      <c r="Q40" s="238"/>
      <c r="R40" s="238"/>
      <c r="S40" s="238"/>
      <c r="T40" s="238"/>
      <c r="U40" s="238"/>
      <c r="V40" s="238"/>
      <c r="W40" s="239"/>
    </row>
    <row r="41" spans="1:23">
      <c r="A41" s="179"/>
      <c r="B41" s="180"/>
      <c r="C41" s="180"/>
      <c r="D41" s="180"/>
      <c r="E41" s="180"/>
      <c r="F41" s="237"/>
      <c r="G41" s="238"/>
      <c r="H41" s="238"/>
      <c r="I41" s="238"/>
      <c r="J41" s="238"/>
      <c r="K41" s="238"/>
      <c r="L41" s="238"/>
      <c r="M41" s="238"/>
      <c r="N41" s="238"/>
      <c r="O41" s="238"/>
      <c r="P41" s="238"/>
      <c r="Q41" s="238"/>
      <c r="R41" s="238"/>
      <c r="S41" s="238"/>
      <c r="T41" s="238"/>
      <c r="U41" s="238"/>
      <c r="V41" s="238"/>
      <c r="W41" s="239"/>
    </row>
    <row r="42" spans="1:23">
      <c r="A42" s="179"/>
      <c r="B42" s="180"/>
      <c r="C42" s="204"/>
      <c r="D42" s="204"/>
      <c r="E42" s="204"/>
      <c r="F42" s="237"/>
      <c r="G42" s="238"/>
      <c r="H42" s="238"/>
      <c r="I42" s="238"/>
      <c r="J42" s="238"/>
      <c r="K42" s="238"/>
      <c r="L42" s="238"/>
      <c r="M42" s="238"/>
      <c r="N42" s="238"/>
      <c r="O42" s="238"/>
      <c r="P42" s="238"/>
      <c r="Q42" s="238"/>
      <c r="R42" s="238"/>
      <c r="S42" s="238"/>
      <c r="T42" s="238"/>
      <c r="U42" s="238"/>
      <c r="V42" s="238"/>
      <c r="W42" s="239"/>
    </row>
    <row r="43" spans="1:23">
      <c r="A43" s="179"/>
      <c r="B43" s="180"/>
      <c r="C43" s="204"/>
      <c r="D43" s="204"/>
      <c r="E43" s="204"/>
      <c r="F43" s="237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  <c r="S43" s="238"/>
      <c r="T43" s="238"/>
      <c r="U43" s="238"/>
      <c r="V43" s="238"/>
      <c r="W43" s="239"/>
    </row>
    <row r="44" spans="1:23" ht="213.75" customHeight="1">
      <c r="A44" s="188"/>
      <c r="B44" s="180"/>
      <c r="C44" s="191"/>
      <c r="D44" s="191"/>
      <c r="E44" s="191"/>
      <c r="F44" s="240"/>
      <c r="G44" s="241"/>
      <c r="H44" s="241"/>
      <c r="I44" s="241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241"/>
      <c r="U44" s="241"/>
      <c r="V44" s="241"/>
      <c r="W44" s="242"/>
    </row>
    <row r="45" spans="1:23">
      <c r="A45" s="174"/>
      <c r="B45" s="197" t="s">
        <v>208</v>
      </c>
      <c r="C45" s="198"/>
      <c r="D45" s="199"/>
      <c r="E45" s="200"/>
      <c r="F45" s="243"/>
      <c r="G45" s="244"/>
      <c r="H45" s="244"/>
      <c r="I45" s="244"/>
      <c r="J45" s="244"/>
      <c r="K45" s="244"/>
      <c r="L45" s="244"/>
      <c r="M45" s="244"/>
      <c r="N45" s="244"/>
      <c r="O45" s="244"/>
      <c r="P45" s="244"/>
      <c r="Q45" s="244"/>
      <c r="R45" s="244"/>
      <c r="S45" s="244"/>
      <c r="T45" s="244"/>
      <c r="U45" s="244"/>
      <c r="V45" s="244"/>
      <c r="W45" s="245"/>
    </row>
    <row r="46" spans="1:23" ht="48">
      <c r="A46" s="179"/>
      <c r="B46" s="180"/>
      <c r="C46" s="181" t="s">
        <v>191</v>
      </c>
      <c r="D46" s="80" t="s">
        <v>202</v>
      </c>
      <c r="E46" s="183">
        <v>5</v>
      </c>
      <c r="F46" s="237"/>
      <c r="G46" s="238"/>
      <c r="H46" s="238"/>
      <c r="I46" s="238"/>
      <c r="J46" s="238"/>
      <c r="K46" s="238"/>
      <c r="L46" s="238"/>
      <c r="M46" s="238"/>
      <c r="N46" s="238"/>
      <c r="O46" s="238"/>
      <c r="P46" s="238"/>
      <c r="Q46" s="238"/>
      <c r="R46" s="238"/>
      <c r="S46" s="238"/>
      <c r="T46" s="238"/>
      <c r="U46" s="238"/>
      <c r="V46" s="238"/>
      <c r="W46" s="239"/>
    </row>
    <row r="47" spans="1:23">
      <c r="A47" s="179"/>
      <c r="B47" s="180"/>
      <c r="C47" s="181" t="s">
        <v>210</v>
      </c>
      <c r="D47" s="184"/>
      <c r="E47" s="183">
        <v>2</v>
      </c>
      <c r="F47" s="237"/>
      <c r="G47" s="238"/>
      <c r="H47" s="238"/>
      <c r="I47" s="238"/>
      <c r="J47" s="238"/>
      <c r="K47" s="238"/>
      <c r="L47" s="238"/>
      <c r="M47" s="238"/>
      <c r="N47" s="238"/>
      <c r="O47" s="238"/>
      <c r="P47" s="238"/>
      <c r="Q47" s="238"/>
      <c r="R47" s="238"/>
      <c r="S47" s="238"/>
      <c r="T47" s="238"/>
      <c r="U47" s="238"/>
      <c r="V47" s="238"/>
      <c r="W47" s="239"/>
    </row>
    <row r="48" spans="1:23">
      <c r="A48" s="179"/>
      <c r="B48" s="180"/>
      <c r="C48" s="204"/>
      <c r="D48" s="204"/>
      <c r="E48" s="204"/>
      <c r="F48" s="237"/>
      <c r="G48" s="238"/>
      <c r="H48" s="238"/>
      <c r="I48" s="238"/>
      <c r="J48" s="238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9"/>
    </row>
    <row r="49" spans="1:23" ht="76.5" customHeight="1">
      <c r="A49" s="179"/>
      <c r="B49" s="180"/>
      <c r="C49" s="204"/>
      <c r="D49" s="204"/>
      <c r="E49" s="204"/>
      <c r="F49" s="237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  <c r="S49" s="238"/>
      <c r="T49" s="238"/>
      <c r="U49" s="238"/>
      <c r="V49" s="238"/>
      <c r="W49" s="239"/>
    </row>
    <row r="50" spans="1:23">
      <c r="A50" s="179"/>
      <c r="B50" s="180"/>
      <c r="C50" s="180"/>
      <c r="D50" s="180"/>
      <c r="E50" s="180"/>
      <c r="F50" s="237"/>
      <c r="G50" s="238"/>
      <c r="H50" s="238"/>
      <c r="I50" s="238"/>
      <c r="J50" s="238"/>
      <c r="K50" s="238"/>
      <c r="L50" s="238"/>
      <c r="M50" s="238"/>
      <c r="N50" s="238"/>
      <c r="O50" s="238"/>
      <c r="P50" s="238"/>
      <c r="Q50" s="238"/>
      <c r="R50" s="238"/>
      <c r="S50" s="238"/>
      <c r="T50" s="238"/>
      <c r="U50" s="238"/>
      <c r="V50" s="238"/>
      <c r="W50" s="239"/>
    </row>
    <row r="51" spans="1:23">
      <c r="A51" s="179"/>
      <c r="B51" s="180"/>
      <c r="C51" s="180"/>
      <c r="D51" s="180"/>
      <c r="E51" s="180"/>
      <c r="F51" s="237"/>
      <c r="G51" s="238"/>
      <c r="H51" s="238"/>
      <c r="I51" s="238"/>
      <c r="J51" s="238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9"/>
    </row>
    <row r="52" spans="1:23">
      <c r="A52" s="179"/>
      <c r="B52" s="180"/>
      <c r="C52" s="180"/>
      <c r="D52" s="180"/>
      <c r="E52" s="180"/>
      <c r="F52" s="237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  <c r="S52" s="238"/>
      <c r="T52" s="238"/>
      <c r="U52" s="238"/>
      <c r="V52" s="238"/>
      <c r="W52" s="239"/>
    </row>
    <row r="53" spans="1:23">
      <c r="A53" s="179"/>
      <c r="B53" s="180"/>
      <c r="C53" s="204"/>
      <c r="D53" s="204"/>
      <c r="E53" s="204"/>
      <c r="F53" s="237"/>
      <c r="G53" s="238"/>
      <c r="H53" s="238"/>
      <c r="I53" s="238"/>
      <c r="J53" s="238"/>
      <c r="K53" s="238"/>
      <c r="L53" s="238"/>
      <c r="M53" s="238"/>
      <c r="N53" s="238"/>
      <c r="O53" s="238"/>
      <c r="P53" s="238"/>
      <c r="Q53" s="238"/>
      <c r="R53" s="238"/>
      <c r="S53" s="238"/>
      <c r="T53" s="238"/>
      <c r="U53" s="238"/>
      <c r="V53" s="238"/>
      <c r="W53" s="239"/>
    </row>
    <row r="54" spans="1:23" ht="77.25" customHeight="1">
      <c r="A54" s="188"/>
      <c r="B54" s="188"/>
      <c r="C54" s="191"/>
      <c r="D54" s="192"/>
      <c r="E54" s="193"/>
      <c r="F54" s="240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2"/>
    </row>
    <row r="55" spans="1:23" ht="48">
      <c r="A55" s="179"/>
      <c r="B55" s="179"/>
      <c r="C55" s="181" t="s">
        <v>191</v>
      </c>
      <c r="D55" s="153" t="s">
        <v>203</v>
      </c>
      <c r="E55" s="183">
        <v>5</v>
      </c>
      <c r="F55" s="237"/>
      <c r="G55" s="238"/>
      <c r="H55" s="238"/>
      <c r="I55" s="238"/>
      <c r="J55" s="238"/>
      <c r="K55" s="238"/>
      <c r="L55" s="238"/>
      <c r="M55" s="238"/>
      <c r="N55" s="238"/>
      <c r="O55" s="238"/>
      <c r="P55" s="238"/>
      <c r="Q55" s="238"/>
      <c r="R55" s="238"/>
      <c r="S55" s="238"/>
      <c r="T55" s="238"/>
      <c r="U55" s="238"/>
      <c r="V55" s="238"/>
      <c r="W55" s="239"/>
    </row>
    <row r="56" spans="1:23" ht="24">
      <c r="A56" s="179"/>
      <c r="B56" s="180"/>
      <c r="C56" s="181" t="s">
        <v>196</v>
      </c>
      <c r="D56" s="153" t="s">
        <v>204</v>
      </c>
      <c r="E56" s="183">
        <v>2.5</v>
      </c>
      <c r="F56" s="237"/>
      <c r="G56" s="238"/>
      <c r="H56" s="238"/>
      <c r="I56" s="238"/>
      <c r="J56" s="238"/>
      <c r="K56" s="238"/>
      <c r="L56" s="238"/>
      <c r="M56" s="238"/>
      <c r="N56" s="238"/>
      <c r="O56" s="238"/>
      <c r="P56" s="238"/>
      <c r="Q56" s="238"/>
      <c r="R56" s="238"/>
      <c r="S56" s="238"/>
      <c r="T56" s="238"/>
      <c r="U56" s="238"/>
      <c r="V56" s="238"/>
      <c r="W56" s="239"/>
    </row>
    <row r="57" spans="1:23">
      <c r="A57" s="179"/>
      <c r="B57" s="180"/>
      <c r="C57" s="181" t="s">
        <v>210</v>
      </c>
      <c r="D57" s="184"/>
      <c r="E57" s="182">
        <v>2</v>
      </c>
      <c r="F57" s="237"/>
      <c r="G57" s="238"/>
      <c r="H57" s="238"/>
      <c r="I57" s="238"/>
      <c r="J57" s="238"/>
      <c r="K57" s="238"/>
      <c r="L57" s="238"/>
      <c r="M57" s="238"/>
      <c r="N57" s="238"/>
      <c r="O57" s="238"/>
      <c r="P57" s="238"/>
      <c r="Q57" s="238"/>
      <c r="R57" s="238"/>
      <c r="S57" s="238"/>
      <c r="T57" s="238"/>
      <c r="U57" s="238"/>
      <c r="V57" s="238"/>
      <c r="W57" s="239"/>
    </row>
    <row r="58" spans="1:23">
      <c r="A58" s="179"/>
      <c r="B58" s="180"/>
      <c r="C58" s="204"/>
      <c r="D58" s="208"/>
      <c r="E58" s="180"/>
      <c r="F58" s="237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9"/>
    </row>
    <row r="59" spans="1:23">
      <c r="A59" s="179"/>
      <c r="B59" s="180"/>
      <c r="C59" s="180"/>
      <c r="D59" s="196"/>
      <c r="E59" s="204"/>
      <c r="F59" s="237"/>
      <c r="G59" s="238"/>
      <c r="H59" s="238"/>
      <c r="I59" s="238"/>
      <c r="J59" s="238"/>
      <c r="K59" s="238"/>
      <c r="L59" s="238"/>
      <c r="M59" s="238"/>
      <c r="N59" s="238"/>
      <c r="O59" s="238"/>
      <c r="P59" s="238"/>
      <c r="Q59" s="238"/>
      <c r="R59" s="238"/>
      <c r="S59" s="238"/>
      <c r="T59" s="238"/>
      <c r="U59" s="238"/>
      <c r="V59" s="238"/>
      <c r="W59" s="239"/>
    </row>
    <row r="60" spans="1:23">
      <c r="A60" s="179"/>
      <c r="B60" s="180"/>
      <c r="C60" s="180"/>
      <c r="D60" s="196"/>
      <c r="E60" s="180"/>
      <c r="F60" s="237"/>
      <c r="G60" s="238"/>
      <c r="H60" s="238"/>
      <c r="I60" s="238"/>
      <c r="J60" s="238"/>
      <c r="K60" s="238"/>
      <c r="L60" s="238"/>
      <c r="M60" s="238"/>
      <c r="N60" s="238"/>
      <c r="O60" s="238"/>
      <c r="P60" s="238"/>
      <c r="Q60" s="238"/>
      <c r="R60" s="238"/>
      <c r="S60" s="238"/>
      <c r="T60" s="238"/>
      <c r="U60" s="238"/>
      <c r="V60" s="238"/>
      <c r="W60" s="239"/>
    </row>
    <row r="61" spans="1:23">
      <c r="A61" s="179"/>
      <c r="B61" s="180"/>
      <c r="C61" s="180"/>
      <c r="D61" s="196"/>
      <c r="E61" s="180"/>
      <c r="F61" s="237"/>
      <c r="G61" s="238"/>
      <c r="H61" s="238"/>
      <c r="I61" s="238"/>
      <c r="J61" s="238"/>
      <c r="K61" s="238"/>
      <c r="L61" s="238"/>
      <c r="M61" s="238"/>
      <c r="N61" s="238"/>
      <c r="O61" s="238"/>
      <c r="P61" s="238"/>
      <c r="Q61" s="238"/>
      <c r="R61" s="238"/>
      <c r="S61" s="238"/>
      <c r="T61" s="238"/>
      <c r="U61" s="238"/>
      <c r="V61" s="238"/>
      <c r="W61" s="239"/>
    </row>
    <row r="62" spans="1:23">
      <c r="A62" s="179"/>
      <c r="B62" s="180"/>
      <c r="C62" s="204"/>
      <c r="E62" s="180"/>
      <c r="F62" s="237"/>
      <c r="G62" s="238"/>
      <c r="H62" s="238"/>
      <c r="I62" s="238"/>
      <c r="J62" s="238"/>
      <c r="K62" s="238"/>
      <c r="L62" s="238"/>
      <c r="M62" s="238"/>
      <c r="N62" s="238"/>
      <c r="O62" s="238"/>
      <c r="P62" s="238"/>
      <c r="Q62" s="238"/>
      <c r="R62" s="238"/>
      <c r="S62" s="238"/>
      <c r="T62" s="238"/>
      <c r="U62" s="238"/>
      <c r="V62" s="238"/>
      <c r="W62" s="239"/>
    </row>
    <row r="63" spans="1:23" ht="26.25" customHeight="1">
      <c r="A63" s="188"/>
      <c r="B63" s="188"/>
      <c r="C63" s="191"/>
      <c r="D63" s="203"/>
      <c r="E63" s="193"/>
      <c r="F63" s="240"/>
      <c r="G63" s="241"/>
      <c r="H63" s="241"/>
      <c r="I63" s="241"/>
      <c r="J63" s="241"/>
      <c r="K63" s="241"/>
      <c r="L63" s="241"/>
      <c r="M63" s="241"/>
      <c r="N63" s="241"/>
      <c r="O63" s="241"/>
      <c r="P63" s="241"/>
      <c r="Q63" s="241"/>
      <c r="R63" s="241"/>
      <c r="S63" s="241"/>
      <c r="T63" s="241"/>
      <c r="U63" s="241"/>
      <c r="V63" s="241"/>
      <c r="W63" s="242"/>
    </row>
    <row r="64" spans="1:23" ht="36">
      <c r="A64" s="179"/>
      <c r="B64" s="179"/>
      <c r="C64" s="181" t="s">
        <v>191</v>
      </c>
      <c r="D64" s="153" t="s">
        <v>205</v>
      </c>
      <c r="E64" s="183">
        <v>4</v>
      </c>
      <c r="F64" s="237"/>
      <c r="G64" s="238"/>
      <c r="H64" s="238"/>
      <c r="I64" s="238"/>
      <c r="J64" s="238"/>
      <c r="K64" s="238"/>
      <c r="L64" s="238"/>
      <c r="M64" s="238"/>
      <c r="N64" s="238"/>
      <c r="O64" s="238"/>
      <c r="P64" s="238"/>
      <c r="Q64" s="238"/>
      <c r="R64" s="238"/>
      <c r="S64" s="238"/>
      <c r="T64" s="238"/>
      <c r="U64" s="238"/>
      <c r="V64" s="238"/>
      <c r="W64" s="239"/>
    </row>
    <row r="65" spans="1:23">
      <c r="A65" s="179"/>
      <c r="B65" s="179"/>
      <c r="C65" s="181" t="s">
        <v>210</v>
      </c>
      <c r="D65" s="184"/>
      <c r="E65" s="182">
        <v>2</v>
      </c>
      <c r="F65" s="237"/>
      <c r="G65" s="238"/>
      <c r="H65" s="238"/>
      <c r="I65" s="238"/>
      <c r="J65" s="238"/>
      <c r="K65" s="238"/>
      <c r="L65" s="238"/>
      <c r="M65" s="238"/>
      <c r="N65" s="238"/>
      <c r="O65" s="238"/>
      <c r="P65" s="238"/>
      <c r="Q65" s="238"/>
      <c r="R65" s="238"/>
      <c r="S65" s="238"/>
      <c r="T65" s="238"/>
      <c r="U65" s="238"/>
      <c r="V65" s="238"/>
      <c r="W65" s="239"/>
    </row>
    <row r="66" spans="1:23">
      <c r="A66" s="179"/>
      <c r="B66" s="180"/>
      <c r="C66" s="180"/>
      <c r="D66" s="204"/>
      <c r="E66" s="204"/>
      <c r="F66" s="237"/>
      <c r="G66" s="238"/>
      <c r="H66" s="238"/>
      <c r="I66" s="238"/>
      <c r="J66" s="238"/>
      <c r="K66" s="238"/>
      <c r="L66" s="238"/>
      <c r="M66" s="238"/>
      <c r="N66" s="238"/>
      <c r="O66" s="238"/>
      <c r="P66" s="238"/>
      <c r="Q66" s="238"/>
      <c r="R66" s="238"/>
      <c r="S66" s="238"/>
      <c r="T66" s="238"/>
      <c r="U66" s="238"/>
      <c r="V66" s="238"/>
      <c r="W66" s="239"/>
    </row>
    <row r="67" spans="1:23">
      <c r="A67" s="179"/>
      <c r="B67" s="180"/>
      <c r="C67" s="204"/>
      <c r="D67" s="204"/>
      <c r="E67" s="208"/>
      <c r="F67" s="237"/>
      <c r="G67" s="238"/>
      <c r="H67" s="238"/>
      <c r="I67" s="238"/>
      <c r="J67" s="238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9"/>
    </row>
    <row r="68" spans="1:23">
      <c r="A68" s="179"/>
      <c r="B68" s="187"/>
      <c r="C68" s="180"/>
      <c r="D68" s="204"/>
      <c r="E68" s="180"/>
      <c r="F68" s="237"/>
      <c r="G68" s="238"/>
      <c r="H68" s="238"/>
      <c r="I68" s="238"/>
      <c r="J68" s="238"/>
      <c r="K68" s="238"/>
      <c r="L68" s="238"/>
      <c r="M68" s="238"/>
      <c r="N68" s="238"/>
      <c r="O68" s="238"/>
      <c r="P68" s="238"/>
      <c r="Q68" s="238"/>
      <c r="R68" s="238"/>
      <c r="S68" s="238"/>
      <c r="T68" s="238"/>
      <c r="U68" s="238"/>
      <c r="V68" s="238"/>
      <c r="W68" s="239"/>
    </row>
    <row r="69" spans="1:23">
      <c r="A69" s="179"/>
      <c r="B69" s="187"/>
      <c r="C69" s="180"/>
      <c r="D69" s="180"/>
      <c r="E69" s="180"/>
      <c r="F69" s="238"/>
      <c r="G69" s="238"/>
      <c r="H69" s="238"/>
      <c r="I69" s="238"/>
      <c r="J69" s="238"/>
      <c r="K69" s="238"/>
      <c r="L69" s="238"/>
      <c r="M69" s="238"/>
      <c r="N69" s="238"/>
      <c r="O69" s="238"/>
      <c r="P69" s="238"/>
      <c r="Q69" s="238"/>
      <c r="R69" s="238"/>
      <c r="S69" s="238"/>
      <c r="T69" s="238"/>
      <c r="U69" s="238"/>
      <c r="V69" s="238"/>
      <c r="W69" s="239"/>
    </row>
    <row r="70" spans="1:23">
      <c r="A70" s="179"/>
      <c r="B70" s="187"/>
      <c r="C70" s="180"/>
      <c r="D70" s="180"/>
      <c r="E70" s="180"/>
      <c r="F70" s="238"/>
      <c r="G70" s="238"/>
      <c r="H70" s="238"/>
      <c r="I70" s="238"/>
      <c r="J70" s="238"/>
      <c r="K70" s="238"/>
      <c r="L70" s="238"/>
      <c r="M70" s="238"/>
      <c r="N70" s="238"/>
      <c r="O70" s="238"/>
      <c r="P70" s="238"/>
      <c r="Q70" s="238"/>
      <c r="R70" s="238"/>
      <c r="S70" s="238"/>
      <c r="T70" s="238"/>
      <c r="U70" s="238"/>
      <c r="V70" s="238"/>
      <c r="W70" s="239"/>
    </row>
    <row r="71" spans="1:23">
      <c r="A71" s="179"/>
      <c r="B71" s="187"/>
      <c r="C71" s="180"/>
      <c r="D71" s="180"/>
      <c r="E71" s="180"/>
      <c r="F71" s="238"/>
      <c r="G71" s="238"/>
      <c r="H71" s="238"/>
      <c r="I71" s="238"/>
      <c r="J71" s="238"/>
      <c r="K71" s="238"/>
      <c r="L71" s="238"/>
      <c r="M71" s="238"/>
      <c r="N71" s="238"/>
      <c r="O71" s="238"/>
      <c r="P71" s="238"/>
      <c r="Q71" s="238"/>
      <c r="R71" s="238"/>
      <c r="S71" s="238"/>
      <c r="T71" s="238"/>
      <c r="U71" s="238"/>
      <c r="V71" s="238"/>
      <c r="W71" s="239"/>
    </row>
    <row r="72" spans="1:23" ht="78" customHeight="1">
      <c r="A72" s="188"/>
      <c r="B72" s="187"/>
      <c r="C72" s="191"/>
      <c r="D72" s="191"/>
      <c r="E72" s="191"/>
      <c r="F72" s="240"/>
      <c r="G72" s="241"/>
      <c r="H72" s="241"/>
      <c r="I72" s="241"/>
      <c r="J72" s="241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2"/>
    </row>
    <row r="73" spans="1:23">
      <c r="A73" s="174"/>
      <c r="B73" s="197" t="s">
        <v>195</v>
      </c>
      <c r="C73" s="198"/>
      <c r="D73" s="207"/>
      <c r="E73" s="200"/>
      <c r="F73" s="243"/>
      <c r="G73" s="244"/>
      <c r="H73" s="244"/>
      <c r="I73" s="244"/>
      <c r="J73" s="244"/>
      <c r="K73" s="244"/>
      <c r="L73" s="244"/>
      <c r="M73" s="244"/>
      <c r="N73" s="244"/>
      <c r="O73" s="244"/>
      <c r="P73" s="244"/>
      <c r="Q73" s="244"/>
      <c r="R73" s="244"/>
      <c r="S73" s="244"/>
      <c r="T73" s="244"/>
      <c r="U73" s="244"/>
      <c r="V73" s="244"/>
      <c r="W73" s="245"/>
    </row>
    <row r="74" spans="1:23">
      <c r="A74" s="179"/>
      <c r="B74" s="187"/>
      <c r="C74" s="181" t="s">
        <v>191</v>
      </c>
      <c r="D74" s="182" t="s">
        <v>209</v>
      </c>
      <c r="E74" s="182">
        <v>3</v>
      </c>
      <c r="F74" s="237"/>
      <c r="G74" s="238"/>
      <c r="H74" s="238"/>
      <c r="I74" s="238"/>
      <c r="J74" s="238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9"/>
    </row>
    <row r="75" spans="1:23">
      <c r="A75" s="179"/>
      <c r="B75" s="187"/>
      <c r="C75" s="181"/>
      <c r="D75" s="184"/>
      <c r="E75" s="182"/>
      <c r="F75" s="238"/>
      <c r="G75" s="238"/>
      <c r="H75" s="238"/>
      <c r="I75" s="238"/>
      <c r="J75" s="238"/>
      <c r="K75" s="238"/>
      <c r="L75" s="238"/>
      <c r="M75" s="238"/>
      <c r="N75" s="238"/>
      <c r="O75" s="238"/>
      <c r="P75" s="238"/>
      <c r="Q75" s="238"/>
      <c r="R75" s="238"/>
      <c r="S75" s="238"/>
      <c r="T75" s="238"/>
      <c r="U75" s="238"/>
      <c r="V75" s="238"/>
      <c r="W75" s="239"/>
    </row>
    <row r="76" spans="1:23">
      <c r="A76" s="179"/>
      <c r="B76" s="187"/>
      <c r="C76" s="201"/>
      <c r="D76" s="204"/>
      <c r="E76" s="204"/>
      <c r="F76" s="238"/>
      <c r="G76" s="238"/>
      <c r="H76" s="238"/>
      <c r="I76" s="238"/>
      <c r="J76" s="238"/>
      <c r="K76" s="238"/>
      <c r="L76" s="238"/>
      <c r="M76" s="238"/>
      <c r="N76" s="238"/>
      <c r="O76" s="238"/>
      <c r="P76" s="238"/>
      <c r="Q76" s="238"/>
      <c r="R76" s="238"/>
      <c r="S76" s="238"/>
      <c r="T76" s="238"/>
      <c r="U76" s="238"/>
      <c r="V76" s="238"/>
      <c r="W76" s="239"/>
    </row>
    <row r="77" spans="1:23">
      <c r="A77" s="179"/>
      <c r="B77" s="187"/>
      <c r="C77" s="180"/>
      <c r="D77" s="204"/>
      <c r="E77" s="204"/>
      <c r="F77" s="238"/>
      <c r="G77" s="238"/>
      <c r="H77" s="238"/>
      <c r="I77" s="238"/>
      <c r="J77" s="238"/>
      <c r="K77" s="238"/>
      <c r="L77" s="238"/>
      <c r="M77" s="238"/>
      <c r="N77" s="238"/>
      <c r="O77" s="238"/>
      <c r="P77" s="238"/>
      <c r="Q77" s="238"/>
      <c r="R77" s="238"/>
      <c r="S77" s="238"/>
      <c r="T77" s="238"/>
      <c r="U77" s="238"/>
      <c r="V77" s="238"/>
      <c r="W77" s="239"/>
    </row>
    <row r="78" spans="1:23">
      <c r="A78" s="179"/>
      <c r="B78" s="187"/>
      <c r="C78" s="180"/>
      <c r="D78" s="204"/>
      <c r="E78" s="204"/>
      <c r="F78" s="238"/>
      <c r="G78" s="238"/>
      <c r="H78" s="238"/>
      <c r="I78" s="238"/>
      <c r="J78" s="238"/>
      <c r="K78" s="238"/>
      <c r="L78" s="238"/>
      <c r="M78" s="238"/>
      <c r="N78" s="238"/>
      <c r="O78" s="238"/>
      <c r="P78" s="238"/>
      <c r="Q78" s="238"/>
      <c r="R78" s="238"/>
      <c r="S78" s="238"/>
      <c r="T78" s="238"/>
      <c r="U78" s="238"/>
      <c r="V78" s="238"/>
      <c r="W78" s="239"/>
    </row>
    <row r="79" spans="1:23">
      <c r="A79" s="179"/>
      <c r="B79" s="187"/>
      <c r="C79" s="180"/>
      <c r="D79" s="204"/>
      <c r="E79" s="204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  <c r="Q79" s="238"/>
      <c r="R79" s="238"/>
      <c r="S79" s="238"/>
      <c r="T79" s="238"/>
      <c r="U79" s="238"/>
      <c r="V79" s="238"/>
      <c r="W79" s="239"/>
    </row>
    <row r="80" spans="1:23">
      <c r="A80" s="179"/>
      <c r="B80" s="187"/>
      <c r="C80" s="180"/>
      <c r="D80" s="204"/>
      <c r="E80" s="204"/>
      <c r="F80" s="238"/>
      <c r="G80" s="238"/>
      <c r="H80" s="238"/>
      <c r="I80" s="238"/>
      <c r="J80" s="238"/>
      <c r="K80" s="238"/>
      <c r="L80" s="238"/>
      <c r="M80" s="238"/>
      <c r="N80" s="238"/>
      <c r="O80" s="238"/>
      <c r="P80" s="238"/>
      <c r="Q80" s="238"/>
      <c r="R80" s="238"/>
      <c r="S80" s="238"/>
      <c r="T80" s="238"/>
      <c r="U80" s="238"/>
      <c r="V80" s="238"/>
      <c r="W80" s="239"/>
    </row>
    <row r="81" spans="1:23">
      <c r="A81" s="179"/>
      <c r="B81" s="187"/>
      <c r="C81" s="180"/>
      <c r="D81" s="204"/>
      <c r="E81" s="204"/>
      <c r="F81" s="238"/>
      <c r="G81" s="238"/>
      <c r="H81" s="238"/>
      <c r="I81" s="238"/>
      <c r="J81" s="238"/>
      <c r="K81" s="238"/>
      <c r="L81" s="238"/>
      <c r="M81" s="238"/>
      <c r="N81" s="238"/>
      <c r="O81" s="238"/>
      <c r="P81" s="238"/>
      <c r="Q81" s="238"/>
      <c r="R81" s="238"/>
      <c r="S81" s="238"/>
      <c r="T81" s="238"/>
      <c r="U81" s="238"/>
      <c r="V81" s="238"/>
      <c r="W81" s="239"/>
    </row>
    <row r="82" spans="1:23">
      <c r="A82" s="179"/>
      <c r="B82" s="187"/>
      <c r="C82" s="180"/>
      <c r="D82" s="87"/>
      <c r="E82" s="204"/>
      <c r="F82" s="238"/>
      <c r="G82" s="238"/>
      <c r="H82" s="238"/>
      <c r="I82" s="238"/>
      <c r="J82" s="238"/>
      <c r="K82" s="238"/>
      <c r="L82" s="238"/>
      <c r="M82" s="238"/>
      <c r="N82" s="238"/>
      <c r="O82" s="238"/>
      <c r="P82" s="238"/>
      <c r="Q82" s="238"/>
      <c r="R82" s="238"/>
      <c r="S82" s="238"/>
      <c r="T82" s="238"/>
      <c r="U82" s="238"/>
      <c r="V82" s="238"/>
      <c r="W82" s="239"/>
    </row>
    <row r="83" spans="1:23">
      <c r="A83" s="179"/>
      <c r="B83" s="187"/>
      <c r="C83" s="180"/>
      <c r="D83" s="204"/>
      <c r="E83" s="204"/>
      <c r="F83" s="238"/>
      <c r="G83" s="238"/>
      <c r="H83" s="238"/>
      <c r="I83" s="238"/>
      <c r="J83" s="238"/>
      <c r="K83" s="238"/>
      <c r="L83" s="238"/>
      <c r="M83" s="238"/>
      <c r="N83" s="238"/>
      <c r="O83" s="238"/>
      <c r="P83" s="238"/>
      <c r="Q83" s="238"/>
      <c r="R83" s="238"/>
      <c r="S83" s="238"/>
      <c r="T83" s="238"/>
      <c r="U83" s="238"/>
      <c r="V83" s="238"/>
      <c r="W83" s="239"/>
    </row>
    <row r="84" spans="1:23">
      <c r="A84" s="179"/>
      <c r="B84" s="187"/>
      <c r="C84" s="180"/>
      <c r="D84" s="205"/>
      <c r="E84" s="204"/>
      <c r="F84" s="238"/>
      <c r="G84" s="238"/>
      <c r="H84" s="238"/>
      <c r="I84" s="238"/>
      <c r="J84" s="238"/>
      <c r="K84" s="238"/>
      <c r="L84" s="238"/>
      <c r="M84" s="238"/>
      <c r="N84" s="238"/>
      <c r="O84" s="238"/>
      <c r="P84" s="238"/>
      <c r="Q84" s="238"/>
      <c r="R84" s="238"/>
      <c r="S84" s="238"/>
      <c r="T84" s="238"/>
      <c r="U84" s="238"/>
      <c r="V84" s="238"/>
      <c r="W84" s="239"/>
    </row>
    <row r="85" spans="1:23">
      <c r="A85" s="179"/>
      <c r="B85" s="187"/>
      <c r="C85" s="180"/>
      <c r="D85" s="205"/>
      <c r="E85" s="204"/>
      <c r="F85" s="238"/>
      <c r="G85" s="238"/>
      <c r="H85" s="238"/>
      <c r="I85" s="238"/>
      <c r="J85" s="238"/>
      <c r="K85" s="238"/>
      <c r="L85" s="238"/>
      <c r="M85" s="238"/>
      <c r="N85" s="238"/>
      <c r="O85" s="238"/>
      <c r="P85" s="238"/>
      <c r="Q85" s="238"/>
      <c r="R85" s="238"/>
      <c r="S85" s="238"/>
      <c r="T85" s="238"/>
      <c r="U85" s="238"/>
      <c r="V85" s="238"/>
      <c r="W85" s="239"/>
    </row>
    <row r="86" spans="1:23">
      <c r="A86" s="179"/>
      <c r="B86" s="187"/>
      <c r="C86" s="180"/>
      <c r="D86" s="204"/>
      <c r="E86" s="204"/>
      <c r="F86" s="238"/>
      <c r="G86" s="238"/>
      <c r="H86" s="238"/>
      <c r="I86" s="238"/>
      <c r="J86" s="238"/>
      <c r="K86" s="238"/>
      <c r="L86" s="238"/>
      <c r="M86" s="238"/>
      <c r="N86" s="238"/>
      <c r="O86" s="238"/>
      <c r="P86" s="238"/>
      <c r="Q86" s="238"/>
      <c r="R86" s="238"/>
      <c r="S86" s="238"/>
      <c r="T86" s="238"/>
      <c r="U86" s="238"/>
      <c r="V86" s="238"/>
      <c r="W86" s="239"/>
    </row>
    <row r="87" spans="1:23">
      <c r="A87" s="188"/>
      <c r="B87" s="194"/>
      <c r="C87" s="191"/>
      <c r="D87" s="192"/>
      <c r="E87" s="206"/>
      <c r="F87" s="241"/>
      <c r="G87" s="241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2"/>
    </row>
    <row r="88" spans="1:23">
      <c r="A88" s="174"/>
      <c r="B88" s="187"/>
      <c r="C88" s="181" t="s">
        <v>211</v>
      </c>
      <c r="D88" s="212"/>
      <c r="E88" s="213">
        <v>5</v>
      </c>
      <c r="F88" s="243"/>
      <c r="G88" s="244"/>
      <c r="H88" s="244"/>
      <c r="I88" s="244"/>
      <c r="J88" s="244"/>
      <c r="K88" s="244"/>
      <c r="L88" s="244"/>
      <c r="M88" s="244"/>
      <c r="N88" s="244"/>
      <c r="O88" s="244"/>
      <c r="P88" s="244"/>
      <c r="Q88" s="244"/>
      <c r="R88" s="244"/>
      <c r="S88" s="244"/>
      <c r="T88" s="244"/>
      <c r="U88" s="244"/>
      <c r="V88" s="244"/>
      <c r="W88" s="245"/>
    </row>
    <row r="89" spans="1:23">
      <c r="A89" s="179"/>
      <c r="B89" s="187"/>
      <c r="C89" s="182"/>
      <c r="D89" s="182"/>
      <c r="E89" s="182"/>
      <c r="F89" s="237"/>
      <c r="G89" s="238"/>
      <c r="H89" s="238"/>
      <c r="I89" s="238"/>
      <c r="J89" s="238"/>
      <c r="K89" s="238"/>
      <c r="L89" s="238"/>
      <c r="M89" s="238"/>
      <c r="N89" s="238"/>
      <c r="O89" s="238"/>
      <c r="P89" s="238"/>
      <c r="Q89" s="238"/>
      <c r="R89" s="238"/>
      <c r="S89" s="238"/>
      <c r="T89" s="238"/>
      <c r="U89" s="238"/>
      <c r="V89" s="238"/>
      <c r="W89" s="239"/>
    </row>
    <row r="90" spans="1:23">
      <c r="A90" s="179"/>
      <c r="B90" s="187"/>
      <c r="C90" s="181"/>
      <c r="D90" s="184"/>
      <c r="E90" s="182"/>
      <c r="F90" s="238"/>
      <c r="G90" s="238"/>
      <c r="H90" s="238"/>
      <c r="I90" s="238"/>
      <c r="J90" s="238"/>
      <c r="K90" s="238"/>
      <c r="L90" s="238"/>
      <c r="M90" s="238"/>
      <c r="N90" s="238"/>
      <c r="O90" s="238"/>
      <c r="P90" s="238"/>
      <c r="Q90" s="238"/>
      <c r="R90" s="238"/>
      <c r="S90" s="238"/>
      <c r="T90" s="238"/>
      <c r="U90" s="238"/>
      <c r="V90" s="238"/>
      <c r="W90" s="239"/>
    </row>
    <row r="91" spans="1:23">
      <c r="A91" s="179"/>
      <c r="B91" s="187"/>
      <c r="C91" s="201"/>
      <c r="D91" s="204"/>
      <c r="E91" s="204"/>
      <c r="F91" s="238"/>
      <c r="G91" s="238"/>
      <c r="H91" s="238"/>
      <c r="I91" s="238"/>
      <c r="J91" s="238"/>
      <c r="K91" s="238"/>
      <c r="L91" s="238"/>
      <c r="M91" s="238"/>
      <c r="N91" s="238"/>
      <c r="O91" s="238"/>
      <c r="P91" s="238"/>
      <c r="Q91" s="238"/>
      <c r="R91" s="238"/>
      <c r="S91" s="238"/>
      <c r="T91" s="238"/>
      <c r="U91" s="238"/>
      <c r="V91" s="238"/>
      <c r="W91" s="239"/>
    </row>
    <row r="92" spans="1:23">
      <c r="A92" s="179"/>
      <c r="B92" s="187"/>
      <c r="C92" s="180"/>
      <c r="D92" s="204"/>
      <c r="E92" s="204"/>
      <c r="F92" s="238"/>
      <c r="G92" s="238"/>
      <c r="H92" s="238"/>
      <c r="I92" s="238"/>
      <c r="J92" s="238"/>
      <c r="K92" s="238"/>
      <c r="L92" s="238"/>
      <c r="M92" s="238"/>
      <c r="N92" s="238"/>
      <c r="O92" s="238"/>
      <c r="P92" s="238"/>
      <c r="Q92" s="238"/>
      <c r="R92" s="238"/>
      <c r="S92" s="238"/>
      <c r="T92" s="238"/>
      <c r="U92" s="238"/>
      <c r="V92" s="238"/>
      <c r="W92" s="239"/>
    </row>
    <row r="93" spans="1:23">
      <c r="A93" s="179"/>
      <c r="B93" s="187"/>
      <c r="C93" s="180"/>
      <c r="D93" s="204"/>
      <c r="E93" s="204"/>
      <c r="F93" s="238"/>
      <c r="G93" s="238"/>
      <c r="H93" s="238"/>
      <c r="I93" s="238"/>
      <c r="J93" s="238"/>
      <c r="K93" s="238"/>
      <c r="L93" s="238"/>
      <c r="M93" s="238"/>
      <c r="N93" s="238"/>
      <c r="O93" s="238"/>
      <c r="P93" s="238"/>
      <c r="Q93" s="238"/>
      <c r="R93" s="238"/>
      <c r="S93" s="238"/>
      <c r="T93" s="238"/>
      <c r="U93" s="238"/>
      <c r="V93" s="238"/>
      <c r="W93" s="239"/>
    </row>
    <row r="94" spans="1:23">
      <c r="A94" s="179"/>
      <c r="B94" s="187"/>
      <c r="C94" s="180"/>
      <c r="D94" s="204"/>
      <c r="E94" s="204"/>
      <c r="F94" s="238"/>
      <c r="G94" s="238"/>
      <c r="H94" s="238"/>
      <c r="I94" s="238"/>
      <c r="J94" s="238"/>
      <c r="K94" s="238"/>
      <c r="L94" s="238"/>
      <c r="M94" s="238"/>
      <c r="N94" s="238"/>
      <c r="O94" s="238"/>
      <c r="P94" s="238"/>
      <c r="Q94" s="238"/>
      <c r="R94" s="238"/>
      <c r="S94" s="238"/>
      <c r="T94" s="238"/>
      <c r="U94" s="238"/>
      <c r="V94" s="238"/>
      <c r="W94" s="239"/>
    </row>
    <row r="95" spans="1:23">
      <c r="A95" s="179"/>
      <c r="B95" s="187"/>
      <c r="C95" s="180"/>
      <c r="D95" s="204"/>
      <c r="E95" s="204"/>
      <c r="F95" s="238"/>
      <c r="G95" s="238"/>
      <c r="H95" s="238"/>
      <c r="I95" s="238"/>
      <c r="J95" s="238"/>
      <c r="K95" s="238"/>
      <c r="L95" s="238"/>
      <c r="M95" s="238"/>
      <c r="N95" s="238"/>
      <c r="O95" s="238"/>
      <c r="P95" s="238"/>
      <c r="Q95" s="238"/>
      <c r="R95" s="238"/>
      <c r="S95" s="238"/>
      <c r="T95" s="238"/>
      <c r="U95" s="238"/>
      <c r="V95" s="238"/>
      <c r="W95" s="239"/>
    </row>
    <row r="96" spans="1:23">
      <c r="A96" s="179"/>
      <c r="B96" s="187"/>
      <c r="C96" s="180"/>
      <c r="D96" s="204"/>
      <c r="E96" s="204"/>
      <c r="F96" s="238"/>
      <c r="G96" s="238"/>
      <c r="H96" s="238"/>
      <c r="I96" s="238"/>
      <c r="J96" s="238"/>
      <c r="K96" s="238"/>
      <c r="L96" s="238"/>
      <c r="M96" s="238"/>
      <c r="N96" s="238"/>
      <c r="O96" s="238"/>
      <c r="P96" s="238"/>
      <c r="Q96" s="238"/>
      <c r="R96" s="238"/>
      <c r="S96" s="238"/>
      <c r="T96" s="238"/>
      <c r="U96" s="238"/>
      <c r="V96" s="238"/>
      <c r="W96" s="239"/>
    </row>
    <row r="97" spans="1:23">
      <c r="A97" s="179"/>
      <c r="B97" s="187"/>
      <c r="C97" s="180"/>
      <c r="D97" s="204"/>
      <c r="E97" s="204"/>
      <c r="F97" s="238"/>
      <c r="G97" s="238"/>
      <c r="H97" s="238"/>
      <c r="I97" s="238"/>
      <c r="J97" s="238"/>
      <c r="K97" s="238"/>
      <c r="L97" s="238"/>
      <c r="M97" s="238"/>
      <c r="N97" s="238"/>
      <c r="O97" s="238"/>
      <c r="P97" s="238"/>
      <c r="Q97" s="238"/>
      <c r="R97" s="238"/>
      <c r="S97" s="238"/>
      <c r="T97" s="238"/>
      <c r="U97" s="238"/>
      <c r="V97" s="238"/>
      <c r="W97" s="239"/>
    </row>
    <row r="98" spans="1:23">
      <c r="A98" s="179"/>
      <c r="B98" s="187"/>
      <c r="C98" s="180"/>
      <c r="D98" s="204"/>
      <c r="E98" s="204"/>
      <c r="F98" s="238"/>
      <c r="G98" s="238"/>
      <c r="H98" s="238"/>
      <c r="I98" s="238"/>
      <c r="J98" s="238"/>
      <c r="K98" s="238"/>
      <c r="L98" s="238"/>
      <c r="M98" s="238"/>
      <c r="N98" s="238"/>
      <c r="O98" s="238"/>
      <c r="P98" s="238"/>
      <c r="Q98" s="238"/>
      <c r="R98" s="238"/>
      <c r="S98" s="238"/>
      <c r="T98" s="238"/>
      <c r="U98" s="238"/>
      <c r="V98" s="238"/>
      <c r="W98" s="239"/>
    </row>
    <row r="99" spans="1:23">
      <c r="A99" s="179"/>
      <c r="B99" s="187"/>
      <c r="C99" s="180"/>
      <c r="D99" s="204"/>
      <c r="E99" s="204"/>
      <c r="F99" s="238"/>
      <c r="G99" s="238"/>
      <c r="H99" s="238"/>
      <c r="I99" s="238"/>
      <c r="J99" s="238"/>
      <c r="K99" s="238"/>
      <c r="L99" s="238"/>
      <c r="M99" s="238"/>
      <c r="N99" s="238"/>
      <c r="O99" s="238"/>
      <c r="P99" s="238"/>
      <c r="Q99" s="238"/>
      <c r="R99" s="238"/>
      <c r="S99" s="238"/>
      <c r="T99" s="238"/>
      <c r="U99" s="238"/>
      <c r="V99" s="238"/>
      <c r="W99" s="239"/>
    </row>
    <row r="100" spans="1:23">
      <c r="A100" s="179"/>
      <c r="B100" s="187"/>
      <c r="C100" s="180"/>
      <c r="D100" s="204"/>
      <c r="E100" s="204"/>
      <c r="F100" s="238"/>
      <c r="G100" s="238"/>
      <c r="H100" s="238"/>
      <c r="I100" s="238"/>
      <c r="J100" s="238"/>
      <c r="K100" s="238"/>
      <c r="L100" s="238"/>
      <c r="M100" s="238"/>
      <c r="N100" s="238"/>
      <c r="O100" s="238"/>
      <c r="P100" s="238"/>
      <c r="Q100" s="238"/>
      <c r="R100" s="238"/>
      <c r="S100" s="238"/>
      <c r="T100" s="238"/>
      <c r="U100" s="238"/>
      <c r="V100" s="238"/>
      <c r="W100" s="239"/>
    </row>
    <row r="101" spans="1:23">
      <c r="A101" s="179"/>
      <c r="B101" s="187"/>
      <c r="C101" s="180"/>
      <c r="D101" s="204"/>
      <c r="E101" s="204"/>
      <c r="F101" s="238"/>
      <c r="G101" s="238"/>
      <c r="H101" s="238"/>
      <c r="I101" s="238"/>
      <c r="J101" s="238"/>
      <c r="K101" s="238"/>
      <c r="L101" s="238"/>
      <c r="M101" s="238"/>
      <c r="N101" s="238"/>
      <c r="O101" s="238"/>
      <c r="P101" s="238"/>
      <c r="Q101" s="238"/>
      <c r="R101" s="238"/>
      <c r="S101" s="238"/>
      <c r="T101" s="238"/>
      <c r="U101" s="238"/>
      <c r="V101" s="238"/>
      <c r="W101" s="239"/>
    </row>
    <row r="102" spans="1:23">
      <c r="A102" s="179"/>
      <c r="B102" s="187"/>
      <c r="C102" s="180"/>
      <c r="D102" s="204"/>
      <c r="E102" s="204"/>
      <c r="F102" s="238"/>
      <c r="G102" s="238"/>
      <c r="H102" s="238"/>
      <c r="I102" s="238"/>
      <c r="J102" s="238"/>
      <c r="K102" s="238"/>
      <c r="L102" s="238"/>
      <c r="M102" s="238"/>
      <c r="N102" s="238"/>
      <c r="O102" s="238"/>
      <c r="P102" s="238"/>
      <c r="Q102" s="238"/>
      <c r="R102" s="238"/>
      <c r="S102" s="238"/>
      <c r="T102" s="238"/>
      <c r="U102" s="238"/>
      <c r="V102" s="238"/>
      <c r="W102" s="239"/>
    </row>
    <row r="103" spans="1:23">
      <c r="A103" s="179"/>
      <c r="B103" s="187"/>
      <c r="C103" s="180"/>
      <c r="D103" s="204"/>
      <c r="E103" s="204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  <c r="S103" s="238"/>
      <c r="T103" s="238"/>
      <c r="U103" s="238"/>
      <c r="V103" s="238"/>
      <c r="W103" s="239"/>
    </row>
    <row r="104" spans="1:23">
      <c r="A104" s="179"/>
      <c r="B104" s="187"/>
      <c r="C104" s="180"/>
      <c r="D104" s="204"/>
      <c r="E104" s="204"/>
      <c r="F104" s="238"/>
      <c r="G104" s="238"/>
      <c r="H104" s="238"/>
      <c r="I104" s="238"/>
      <c r="J104" s="238"/>
      <c r="K104" s="238"/>
      <c r="L104" s="238"/>
      <c r="M104" s="238"/>
      <c r="N104" s="238"/>
      <c r="O104" s="238"/>
      <c r="P104" s="238"/>
      <c r="Q104" s="238"/>
      <c r="R104" s="238"/>
      <c r="S104" s="238"/>
      <c r="T104" s="238"/>
      <c r="U104" s="238"/>
      <c r="V104" s="238"/>
      <c r="W104" s="239"/>
    </row>
    <row r="105" spans="1:23">
      <c r="A105" s="179"/>
      <c r="B105" s="187"/>
      <c r="C105" s="180"/>
      <c r="D105" s="204"/>
      <c r="E105" s="204"/>
      <c r="F105" s="238"/>
      <c r="G105" s="238"/>
      <c r="H105" s="238"/>
      <c r="I105" s="238"/>
      <c r="J105" s="238"/>
      <c r="K105" s="238"/>
      <c r="L105" s="238"/>
      <c r="M105" s="238"/>
      <c r="N105" s="238"/>
      <c r="O105" s="238"/>
      <c r="P105" s="238"/>
      <c r="Q105" s="238"/>
      <c r="R105" s="238"/>
      <c r="S105" s="238"/>
      <c r="T105" s="238"/>
      <c r="U105" s="238"/>
      <c r="V105" s="238"/>
      <c r="W105" s="239"/>
    </row>
    <row r="106" spans="1:23">
      <c r="A106" s="179"/>
      <c r="B106" s="187"/>
      <c r="C106" s="180"/>
      <c r="D106" s="204"/>
      <c r="E106" s="204"/>
      <c r="F106" s="238"/>
      <c r="G106" s="238"/>
      <c r="H106" s="238"/>
      <c r="I106" s="238"/>
      <c r="J106" s="238"/>
      <c r="K106" s="238"/>
      <c r="L106" s="238"/>
      <c r="M106" s="238"/>
      <c r="N106" s="238"/>
      <c r="O106" s="238"/>
      <c r="P106" s="238"/>
      <c r="Q106" s="238"/>
      <c r="R106" s="238"/>
      <c r="S106" s="238"/>
      <c r="T106" s="238"/>
      <c r="U106" s="238"/>
      <c r="V106" s="238"/>
      <c r="W106" s="239"/>
    </row>
    <row r="107" spans="1:23">
      <c r="A107" s="179"/>
      <c r="B107" s="187"/>
      <c r="C107" s="180"/>
      <c r="D107" s="204"/>
      <c r="E107" s="204"/>
      <c r="F107" s="238"/>
      <c r="G107" s="238"/>
      <c r="H107" s="238"/>
      <c r="I107" s="238"/>
      <c r="J107" s="238"/>
      <c r="K107" s="238"/>
      <c r="L107" s="238"/>
      <c r="M107" s="238"/>
      <c r="N107" s="238"/>
      <c r="O107" s="238"/>
      <c r="P107" s="238"/>
      <c r="Q107" s="238"/>
      <c r="R107" s="238"/>
      <c r="S107" s="238"/>
      <c r="T107" s="238"/>
      <c r="U107" s="238"/>
      <c r="V107" s="238"/>
      <c r="W107" s="239"/>
    </row>
    <row r="108" spans="1:23">
      <c r="A108" s="179"/>
      <c r="B108" s="187"/>
      <c r="C108" s="180"/>
      <c r="D108" s="204"/>
      <c r="E108" s="204"/>
      <c r="F108" s="238"/>
      <c r="G108" s="238"/>
      <c r="H108" s="238"/>
      <c r="I108" s="238"/>
      <c r="J108" s="238"/>
      <c r="K108" s="238"/>
      <c r="L108" s="238"/>
      <c r="M108" s="238"/>
      <c r="N108" s="238"/>
      <c r="O108" s="238"/>
      <c r="P108" s="238"/>
      <c r="Q108" s="238"/>
      <c r="R108" s="238"/>
      <c r="S108" s="238"/>
      <c r="T108" s="238"/>
      <c r="U108" s="238"/>
      <c r="V108" s="238"/>
      <c r="W108" s="239"/>
    </row>
    <row r="109" spans="1:23">
      <c r="A109" s="179"/>
      <c r="B109" s="187"/>
      <c r="C109" s="180"/>
      <c r="D109" s="204"/>
      <c r="E109" s="204"/>
      <c r="F109" s="238"/>
      <c r="G109" s="238"/>
      <c r="H109" s="238"/>
      <c r="I109" s="238"/>
      <c r="J109" s="238"/>
      <c r="K109" s="238"/>
      <c r="L109" s="238"/>
      <c r="M109" s="238"/>
      <c r="N109" s="238"/>
      <c r="O109" s="238"/>
      <c r="P109" s="238"/>
      <c r="Q109" s="238"/>
      <c r="R109" s="238"/>
      <c r="S109" s="238"/>
      <c r="T109" s="238"/>
      <c r="U109" s="238"/>
      <c r="V109" s="238"/>
      <c r="W109" s="239"/>
    </row>
    <row r="110" spans="1:23">
      <c r="A110" s="179"/>
      <c r="B110" s="187"/>
      <c r="C110" s="180"/>
      <c r="D110" s="204"/>
      <c r="E110" s="204"/>
      <c r="F110" s="238"/>
      <c r="G110" s="238"/>
      <c r="H110" s="238"/>
      <c r="I110" s="238"/>
      <c r="J110" s="238"/>
      <c r="K110" s="238"/>
      <c r="L110" s="238"/>
      <c r="M110" s="238"/>
      <c r="N110" s="238"/>
      <c r="O110" s="238"/>
      <c r="P110" s="238"/>
      <c r="Q110" s="238"/>
      <c r="R110" s="238"/>
      <c r="S110" s="238"/>
      <c r="T110" s="238"/>
      <c r="U110" s="238"/>
      <c r="V110" s="238"/>
      <c r="W110" s="239"/>
    </row>
    <row r="111" spans="1:23">
      <c r="A111" s="179"/>
      <c r="B111" s="187"/>
      <c r="C111" s="180"/>
      <c r="D111" s="87"/>
      <c r="E111" s="204"/>
      <c r="F111" s="238"/>
      <c r="G111" s="238"/>
      <c r="H111" s="238"/>
      <c r="I111" s="238"/>
      <c r="J111" s="238"/>
      <c r="K111" s="238"/>
      <c r="L111" s="238"/>
      <c r="M111" s="238"/>
      <c r="N111" s="238"/>
      <c r="O111" s="238"/>
      <c r="P111" s="238"/>
      <c r="Q111" s="238"/>
      <c r="R111" s="238"/>
      <c r="S111" s="238"/>
      <c r="T111" s="238"/>
      <c r="U111" s="238"/>
      <c r="V111" s="238"/>
      <c r="W111" s="239"/>
    </row>
    <row r="112" spans="1:23">
      <c r="A112" s="179"/>
      <c r="B112" s="187"/>
      <c r="C112" s="180"/>
      <c r="D112" s="204"/>
      <c r="E112" s="204"/>
      <c r="F112" s="238"/>
      <c r="G112" s="238"/>
      <c r="H112" s="238"/>
      <c r="I112" s="238"/>
      <c r="J112" s="238"/>
      <c r="K112" s="238"/>
      <c r="L112" s="238"/>
      <c r="M112" s="238"/>
      <c r="N112" s="238"/>
      <c r="O112" s="238"/>
      <c r="P112" s="238"/>
      <c r="Q112" s="238"/>
      <c r="R112" s="238"/>
      <c r="S112" s="238"/>
      <c r="T112" s="238"/>
      <c r="U112" s="238"/>
      <c r="V112" s="238"/>
      <c r="W112" s="239"/>
    </row>
    <row r="113" spans="1:23">
      <c r="A113" s="179"/>
      <c r="B113" s="187"/>
      <c r="C113" s="180"/>
      <c r="D113" s="205"/>
      <c r="E113" s="204"/>
      <c r="F113" s="238"/>
      <c r="G113" s="238"/>
      <c r="H113" s="238"/>
      <c r="I113" s="238"/>
      <c r="J113" s="238"/>
      <c r="K113" s="238"/>
      <c r="L113" s="238"/>
      <c r="M113" s="238"/>
      <c r="N113" s="238"/>
      <c r="O113" s="238"/>
      <c r="P113" s="238"/>
      <c r="Q113" s="238"/>
      <c r="R113" s="238"/>
      <c r="S113" s="238"/>
      <c r="T113" s="238"/>
      <c r="U113" s="238"/>
      <c r="V113" s="238"/>
      <c r="W113" s="239"/>
    </row>
    <row r="114" spans="1:23">
      <c r="A114" s="179"/>
      <c r="B114" s="187"/>
      <c r="C114" s="180"/>
      <c r="D114" s="205"/>
      <c r="E114" s="204"/>
      <c r="F114" s="238"/>
      <c r="G114" s="238"/>
      <c r="H114" s="238"/>
      <c r="I114" s="238"/>
      <c r="J114" s="238"/>
      <c r="K114" s="238"/>
      <c r="L114" s="238"/>
      <c r="M114" s="238"/>
      <c r="N114" s="238"/>
      <c r="O114" s="238"/>
      <c r="P114" s="238"/>
      <c r="Q114" s="238"/>
      <c r="R114" s="238"/>
      <c r="S114" s="238"/>
      <c r="T114" s="238"/>
      <c r="U114" s="238"/>
      <c r="V114" s="238"/>
      <c r="W114" s="239"/>
    </row>
    <row r="115" spans="1:23">
      <c r="A115" s="179"/>
      <c r="B115" s="187"/>
      <c r="C115" s="180"/>
      <c r="D115" s="204"/>
      <c r="E115" s="204"/>
      <c r="F115" s="238"/>
      <c r="G115" s="238"/>
      <c r="H115" s="238"/>
      <c r="I115" s="238"/>
      <c r="J115" s="238"/>
      <c r="K115" s="238"/>
      <c r="L115" s="238"/>
      <c r="M115" s="238"/>
      <c r="N115" s="238"/>
      <c r="O115" s="238"/>
      <c r="P115" s="238"/>
      <c r="Q115" s="238"/>
      <c r="R115" s="238"/>
      <c r="S115" s="238"/>
      <c r="T115" s="238"/>
      <c r="U115" s="238"/>
      <c r="V115" s="238"/>
      <c r="W115" s="239"/>
    </row>
    <row r="116" spans="1:23">
      <c r="A116" s="188"/>
      <c r="B116" s="194"/>
      <c r="C116" s="191"/>
      <c r="D116" s="192"/>
      <c r="E116" s="206"/>
      <c r="F116" s="241"/>
      <c r="G116" s="241"/>
      <c r="H116" s="241"/>
      <c r="I116" s="241"/>
      <c r="J116" s="241"/>
      <c r="K116" s="241"/>
      <c r="L116" s="241"/>
      <c r="M116" s="241"/>
      <c r="N116" s="241"/>
      <c r="O116" s="241"/>
      <c r="P116" s="241"/>
      <c r="Q116" s="241"/>
      <c r="R116" s="241"/>
      <c r="S116" s="241"/>
      <c r="T116" s="241"/>
      <c r="U116" s="241"/>
      <c r="V116" s="241"/>
      <c r="W116" s="242"/>
    </row>
    <row r="117" spans="1:23">
      <c r="D117" s="217" t="s">
        <v>214</v>
      </c>
      <c r="E117" s="216">
        <f>SUM(E3:E116)</f>
        <v>103</v>
      </c>
    </row>
  </sheetData>
  <mergeCells count="10">
    <mergeCell ref="F55:W63"/>
    <mergeCell ref="F64:W72"/>
    <mergeCell ref="F73:W87"/>
    <mergeCell ref="F88:W116"/>
    <mergeCell ref="F1:W1"/>
    <mergeCell ref="F2:W13"/>
    <mergeCell ref="F14:W23"/>
    <mergeCell ref="F24:W33"/>
    <mergeCell ref="F34:W44"/>
    <mergeCell ref="F45:W54"/>
  </mergeCells>
  <conditionalFormatting sqref="A2">
    <cfRule type="expression" dxfId="1" priority="1">
      <formula>$E2&lt;&gt;""</formula>
    </cfRule>
  </conditionalFormatting>
  <conditionalFormatting sqref="A1:C1">
    <cfRule type="expression" dxfId="0" priority="2">
      <formula>$E1&lt;&gt;""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47"/>
  <sheetViews>
    <sheetView topLeftCell="A9" workbookViewId="0">
      <selection activeCell="D8" sqref="D8"/>
    </sheetView>
  </sheetViews>
  <sheetFormatPr defaultColWidth="8" defaultRowHeight="13.5"/>
  <cols>
    <col min="1" max="1" width="4" style="58" customWidth="1"/>
    <col min="2" max="3" width="9.25" style="58" customWidth="1"/>
    <col min="4" max="4" width="33.125" style="58" customWidth="1"/>
    <col min="5" max="5" width="15.625" style="58" bestFit="1" customWidth="1"/>
    <col min="6" max="8" width="9.625" style="58" customWidth="1"/>
    <col min="9" max="9" width="9.375" style="58" customWidth="1"/>
    <col min="10" max="10" width="11" style="58" customWidth="1"/>
    <col min="11" max="11" width="9.375" style="58" customWidth="1"/>
    <col min="12" max="12" width="0.25" style="58" hidden="1" customWidth="1"/>
    <col min="13" max="13" width="0.375" style="58" hidden="1" customWidth="1"/>
    <col min="14" max="14" width="0.125" style="58" hidden="1" customWidth="1"/>
    <col min="15" max="15" width="0.25" style="58" hidden="1" customWidth="1"/>
    <col min="16" max="16" width="5.625" style="58" customWidth="1"/>
    <col min="17" max="17" width="4.875" style="58" customWidth="1"/>
    <col min="18" max="18" width="11.75" style="58" bestFit="1" customWidth="1"/>
    <col min="19" max="19" width="16.25" style="58" bestFit="1" customWidth="1"/>
    <col min="20" max="21" width="14" style="58" bestFit="1" customWidth="1"/>
    <col min="22" max="23" width="14" style="58" customWidth="1"/>
    <col min="24" max="25" width="14" style="58" bestFit="1" customWidth="1"/>
    <col min="26" max="26" width="23.875" style="58" hidden="1" customWidth="1"/>
    <col min="27" max="28" width="14" style="58" hidden="1" customWidth="1"/>
    <col min="29" max="29" width="10.625" style="60" customWidth="1"/>
    <col min="30" max="30" width="8.375" style="58" bestFit="1" customWidth="1"/>
    <col min="31" max="16384" width="8" style="58"/>
  </cols>
  <sheetData>
    <row r="1" spans="1:29" s="4" customFormat="1" ht="14.25" thickBo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3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s="4" customFormat="1">
      <c r="A2" s="5"/>
      <c r="B2" s="262" t="s">
        <v>1</v>
      </c>
      <c r="C2" s="262" t="s">
        <v>2</v>
      </c>
      <c r="D2" s="264" t="s">
        <v>3</v>
      </c>
      <c r="E2" s="264" t="s">
        <v>4</v>
      </c>
      <c r="F2" s="267" t="s">
        <v>5</v>
      </c>
      <c r="G2" s="268"/>
      <c r="H2" s="268"/>
      <c r="I2" s="268"/>
      <c r="J2" s="268"/>
      <c r="K2" s="268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6"/>
      <c r="AB2" s="6"/>
      <c r="AC2" s="257" t="s">
        <v>6</v>
      </c>
    </row>
    <row r="3" spans="1:29" s="4" customFormat="1">
      <c r="A3" s="5"/>
      <c r="B3" s="263"/>
      <c r="C3" s="263"/>
      <c r="D3" s="265"/>
      <c r="E3" s="266"/>
      <c r="F3" s="259" t="s">
        <v>7</v>
      </c>
      <c r="G3" s="7"/>
      <c r="H3" s="7"/>
      <c r="I3" s="259" t="s">
        <v>8</v>
      </c>
      <c r="J3" s="259" t="s">
        <v>9</v>
      </c>
      <c r="K3" s="259" t="s">
        <v>10</v>
      </c>
      <c r="L3" s="259" t="s">
        <v>11</v>
      </c>
      <c r="M3" s="259" t="s">
        <v>12</v>
      </c>
      <c r="N3" s="259" t="s">
        <v>13</v>
      </c>
      <c r="O3" s="259" t="s">
        <v>14</v>
      </c>
      <c r="P3" s="259" t="s">
        <v>15</v>
      </c>
      <c r="Q3" s="259" t="s">
        <v>16</v>
      </c>
      <c r="R3" s="259" t="s">
        <v>17</v>
      </c>
      <c r="S3" s="259" t="s">
        <v>18</v>
      </c>
      <c r="T3" s="259" t="s">
        <v>19</v>
      </c>
      <c r="U3" s="259" t="s">
        <v>20</v>
      </c>
      <c r="V3" s="259" t="s">
        <v>21</v>
      </c>
      <c r="W3" s="259" t="s">
        <v>22</v>
      </c>
      <c r="X3" s="259" t="s">
        <v>23</v>
      </c>
      <c r="Y3" s="259" t="s">
        <v>24</v>
      </c>
      <c r="Z3" s="259" t="s">
        <v>25</v>
      </c>
      <c r="AA3" s="8"/>
      <c r="AB3" s="8"/>
      <c r="AC3" s="258"/>
    </row>
    <row r="4" spans="1:29" s="4" customFormat="1" ht="48" customHeight="1" thickBot="1">
      <c r="A4" s="5"/>
      <c r="B4" s="263"/>
      <c r="C4" s="263"/>
      <c r="D4" s="265"/>
      <c r="E4" s="266"/>
      <c r="F4" s="260"/>
      <c r="G4" s="9" t="s">
        <v>26</v>
      </c>
      <c r="H4" s="9" t="s">
        <v>27</v>
      </c>
      <c r="I4" s="261"/>
      <c r="J4" s="261"/>
      <c r="K4" s="261"/>
      <c r="L4" s="261"/>
      <c r="M4" s="261"/>
      <c r="N4" s="261"/>
      <c r="O4" s="260"/>
      <c r="P4" s="260"/>
      <c r="Q4" s="260"/>
      <c r="R4" s="260"/>
      <c r="S4" s="260"/>
      <c r="T4" s="260"/>
      <c r="U4" s="279"/>
      <c r="V4" s="260"/>
      <c r="W4" s="260"/>
      <c r="X4" s="260"/>
      <c r="Y4" s="260"/>
      <c r="Z4" s="260"/>
      <c r="AA4" s="10" t="s">
        <v>28</v>
      </c>
      <c r="AB4" s="10" t="s">
        <v>29</v>
      </c>
      <c r="AC4" s="258"/>
    </row>
    <row r="5" spans="1:29" s="4" customFormat="1">
      <c r="A5" s="5"/>
      <c r="B5" s="11"/>
      <c r="C5" s="11"/>
      <c r="D5" s="12" t="s">
        <v>30</v>
      </c>
      <c r="E5" s="12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4"/>
      <c r="AB5" s="14"/>
      <c r="AC5" s="15"/>
    </row>
    <row r="6" spans="1:29" s="4" customFormat="1" ht="15">
      <c r="A6" s="16"/>
      <c r="B6" s="17">
        <v>1</v>
      </c>
      <c r="C6" s="18" t="s">
        <v>77</v>
      </c>
      <c r="D6" s="19" t="s">
        <v>78</v>
      </c>
      <c r="E6" s="20" t="s">
        <v>31</v>
      </c>
      <c r="F6" s="21">
        <f t="shared" ref="F6:F7" si="0">IF($E6="超高",SUM(L6:S6)*0.3,IF($E6="高", SUM(L6:S6)*0.25,IF($E6="中", SUM(L6:S6)*0.2, SUM(L6:S6)*0.15)))</f>
        <v>17</v>
      </c>
      <c r="G6" s="21">
        <f t="shared" ref="G6:G8" si="1">F6*2/3</f>
        <v>11.333333333333334</v>
      </c>
      <c r="H6" s="21">
        <f t="shared" ref="H6:H8" si="2">F6*1/3</f>
        <v>5.666666666666667</v>
      </c>
      <c r="I6" s="22"/>
      <c r="J6" s="23"/>
      <c r="K6" s="22"/>
      <c r="L6" s="24"/>
      <c r="M6" s="25"/>
      <c r="N6" s="24"/>
      <c r="O6" s="26">
        <v>0</v>
      </c>
      <c r="P6" s="22"/>
      <c r="Q6" s="22"/>
      <c r="R6" s="22">
        <v>45</v>
      </c>
      <c r="S6" s="27">
        <v>40</v>
      </c>
      <c r="T6" s="28">
        <f t="shared" ref="T6:T9" si="3">SUM(P6:S6)*0.1</f>
        <v>8.5</v>
      </c>
      <c r="U6" s="29">
        <f t="shared" ref="U6:U9" si="4">SUM(R6:S6)*0.15</f>
        <v>12.75</v>
      </c>
      <c r="V6" s="30">
        <f t="shared" ref="V6:V9" si="5">SUM(R6:S6)*0.4</f>
        <v>34</v>
      </c>
      <c r="W6" s="30">
        <f t="shared" ref="W6:W9" si="6">V6*0.1</f>
        <v>3.4000000000000004</v>
      </c>
      <c r="X6" s="29">
        <f>SUM(R6:S6)*0.4</f>
        <v>34</v>
      </c>
      <c r="Y6" s="31">
        <v>4</v>
      </c>
      <c r="Z6" s="29">
        <v>0</v>
      </c>
      <c r="AA6" s="32">
        <v>0</v>
      </c>
      <c r="AB6" s="32">
        <v>0</v>
      </c>
      <c r="AC6" s="33">
        <f t="shared" ref="AC6:AC8" si="7">F6+SUM(I6:Z6)</f>
        <v>198.65</v>
      </c>
    </row>
    <row r="7" spans="1:29" s="4" customFormat="1" ht="15">
      <c r="A7" s="16"/>
      <c r="B7" s="17">
        <v>2</v>
      </c>
      <c r="C7" s="18" t="s">
        <v>79</v>
      </c>
      <c r="D7" s="19" t="s">
        <v>80</v>
      </c>
      <c r="E7" s="20" t="s">
        <v>31</v>
      </c>
      <c r="F7" s="21">
        <f t="shared" si="0"/>
        <v>0.60000000000000009</v>
      </c>
      <c r="G7" s="21">
        <f t="shared" si="1"/>
        <v>0.40000000000000008</v>
      </c>
      <c r="H7" s="21">
        <f t="shared" si="2"/>
        <v>0.20000000000000004</v>
      </c>
      <c r="I7" s="22"/>
      <c r="J7" s="23"/>
      <c r="K7" s="22"/>
      <c r="L7" s="24"/>
      <c r="M7" s="25"/>
      <c r="N7" s="24"/>
      <c r="O7" s="26">
        <v>0</v>
      </c>
      <c r="P7" s="22"/>
      <c r="Q7" s="22"/>
      <c r="R7" s="22">
        <v>1</v>
      </c>
      <c r="S7" s="27">
        <v>2</v>
      </c>
      <c r="T7" s="28">
        <f t="shared" si="3"/>
        <v>0.30000000000000004</v>
      </c>
      <c r="U7" s="29">
        <f t="shared" si="4"/>
        <v>0.44999999999999996</v>
      </c>
      <c r="V7" s="30">
        <f t="shared" si="5"/>
        <v>1.2000000000000002</v>
      </c>
      <c r="W7" s="30">
        <f t="shared" si="6"/>
        <v>0.12000000000000002</v>
      </c>
      <c r="X7" s="29">
        <f t="shared" ref="X7:X9" si="8">SUM(R7:S7)*0.35</f>
        <v>1.0499999999999998</v>
      </c>
      <c r="Y7" s="31">
        <v>1</v>
      </c>
      <c r="Z7" s="29">
        <v>0</v>
      </c>
      <c r="AA7" s="32">
        <v>0</v>
      </c>
      <c r="AB7" s="32">
        <v>0</v>
      </c>
      <c r="AC7" s="33">
        <f t="shared" si="7"/>
        <v>7.7200000000000006</v>
      </c>
    </row>
    <row r="8" spans="1:29" s="4" customFormat="1" ht="15">
      <c r="A8" s="16"/>
      <c r="B8" s="17">
        <v>3</v>
      </c>
      <c r="C8" s="18"/>
      <c r="D8" s="19"/>
      <c r="E8" s="20" t="s">
        <v>31</v>
      </c>
      <c r="F8" s="21">
        <f t="shared" ref="F8:F9" si="9">IF($E8="超高",SUM(L8:S8)*0.3,IF($E8="高", SUM(L8:S8)*0.25,IF($E8="中", SUM(L8:S8)*0.2, SUM(L8:S8)*0.15)))</f>
        <v>0</v>
      </c>
      <c r="G8" s="21">
        <f t="shared" si="1"/>
        <v>0</v>
      </c>
      <c r="H8" s="21">
        <f t="shared" si="2"/>
        <v>0</v>
      </c>
      <c r="I8" s="22"/>
      <c r="J8" s="23"/>
      <c r="K8" s="22"/>
      <c r="L8" s="24"/>
      <c r="M8" s="25"/>
      <c r="N8" s="24"/>
      <c r="O8" s="26">
        <v>0</v>
      </c>
      <c r="P8" s="22"/>
      <c r="Q8" s="22"/>
      <c r="R8" s="22"/>
      <c r="S8" s="27"/>
      <c r="T8" s="28">
        <f t="shared" si="3"/>
        <v>0</v>
      </c>
      <c r="U8" s="29">
        <f t="shared" si="4"/>
        <v>0</v>
      </c>
      <c r="V8" s="30">
        <f t="shared" si="5"/>
        <v>0</v>
      </c>
      <c r="W8" s="30">
        <f t="shared" si="6"/>
        <v>0</v>
      </c>
      <c r="X8" s="29">
        <f t="shared" si="8"/>
        <v>0</v>
      </c>
      <c r="Y8" s="31"/>
      <c r="Z8" s="29">
        <v>0</v>
      </c>
      <c r="AA8" s="32">
        <v>0</v>
      </c>
      <c r="AB8" s="32">
        <v>0</v>
      </c>
      <c r="AC8" s="33">
        <f t="shared" si="7"/>
        <v>0</v>
      </c>
    </row>
    <row r="9" spans="1:29" s="4" customFormat="1" ht="15">
      <c r="A9" s="16"/>
      <c r="B9" s="17">
        <v>4</v>
      </c>
      <c r="C9" s="18"/>
      <c r="D9" s="19"/>
      <c r="E9" s="20" t="s">
        <v>31</v>
      </c>
      <c r="F9" s="21">
        <f t="shared" si="9"/>
        <v>0</v>
      </c>
      <c r="G9" s="21">
        <f t="shared" ref="G9:G10" si="10">F9*2/3</f>
        <v>0</v>
      </c>
      <c r="H9" s="21">
        <f t="shared" ref="H9:H10" si="11">F9*1/3</f>
        <v>0</v>
      </c>
      <c r="I9" s="22"/>
      <c r="J9" s="23"/>
      <c r="K9" s="22"/>
      <c r="L9" s="24"/>
      <c r="M9" s="25"/>
      <c r="N9" s="24"/>
      <c r="O9" s="26">
        <v>0</v>
      </c>
      <c r="P9" s="22"/>
      <c r="Q9" s="22"/>
      <c r="R9" s="22"/>
      <c r="S9" s="27"/>
      <c r="T9" s="28">
        <f t="shared" si="3"/>
        <v>0</v>
      </c>
      <c r="U9" s="29">
        <f t="shared" si="4"/>
        <v>0</v>
      </c>
      <c r="V9" s="30">
        <f t="shared" si="5"/>
        <v>0</v>
      </c>
      <c r="W9" s="30">
        <f t="shared" si="6"/>
        <v>0</v>
      </c>
      <c r="X9" s="29">
        <f t="shared" si="8"/>
        <v>0</v>
      </c>
      <c r="Y9" s="31"/>
      <c r="Z9" s="29">
        <v>0</v>
      </c>
      <c r="AA9" s="32">
        <v>0</v>
      </c>
      <c r="AB9" s="32">
        <v>0</v>
      </c>
      <c r="AC9" s="33">
        <f t="shared" ref="AC9:AC10" si="12">F9+SUM(I9:Z9)</f>
        <v>0</v>
      </c>
    </row>
    <row r="10" spans="1:29" s="4" customFormat="1" ht="15">
      <c r="A10" s="16"/>
      <c r="B10" s="17">
        <v>5</v>
      </c>
      <c r="C10" s="18"/>
      <c r="D10" s="19"/>
      <c r="E10" s="20" t="s">
        <v>31</v>
      </c>
      <c r="F10" s="21">
        <f t="shared" ref="F10" si="13">IF($E10="超高",SUM(L10:S10)*0.3,IF($E10="高", SUM(L10:S10)*0.25,IF($E10="中", SUM(L10:S10)*0.2, SUM(L10:S10)*0.15)))</f>
        <v>0</v>
      </c>
      <c r="G10" s="21">
        <f t="shared" si="10"/>
        <v>0</v>
      </c>
      <c r="H10" s="21">
        <f t="shared" si="11"/>
        <v>0</v>
      </c>
      <c r="I10" s="22"/>
      <c r="J10" s="23"/>
      <c r="K10" s="22"/>
      <c r="L10" s="24"/>
      <c r="M10" s="25"/>
      <c r="N10" s="24"/>
      <c r="O10" s="26">
        <v>0</v>
      </c>
      <c r="P10" s="22"/>
      <c r="Q10" s="22"/>
      <c r="R10" s="22"/>
      <c r="S10" s="27"/>
      <c r="T10" s="28">
        <f t="shared" ref="T10" si="14">SUM(P10:S10)*0.1</f>
        <v>0</v>
      </c>
      <c r="U10" s="29">
        <f t="shared" ref="U10" si="15">SUM(R10:S10)*0.15</f>
        <v>0</v>
      </c>
      <c r="V10" s="30">
        <f t="shared" ref="V10" si="16">SUM(R10:S10)*0.4</f>
        <v>0</v>
      </c>
      <c r="W10" s="30">
        <f t="shared" ref="W10" si="17">V10*0.1</f>
        <v>0</v>
      </c>
      <c r="X10" s="29">
        <f t="shared" ref="X10" si="18">SUM(R10:S10)*0.35</f>
        <v>0</v>
      </c>
      <c r="Y10" s="31"/>
      <c r="Z10" s="29">
        <v>0</v>
      </c>
      <c r="AA10" s="32">
        <v>0</v>
      </c>
      <c r="AB10" s="32">
        <v>0</v>
      </c>
      <c r="AC10" s="33">
        <f t="shared" si="12"/>
        <v>0</v>
      </c>
    </row>
    <row r="11" spans="1:29" s="4" customFormat="1" ht="15">
      <c r="A11" s="16"/>
      <c r="B11" s="17"/>
      <c r="C11" s="35"/>
      <c r="D11" s="19"/>
      <c r="E11" s="20"/>
      <c r="F11" s="21"/>
      <c r="G11" s="21"/>
      <c r="H11" s="21"/>
      <c r="I11" s="22"/>
      <c r="J11" s="23"/>
      <c r="K11" s="22"/>
      <c r="L11" s="24"/>
      <c r="M11" s="25"/>
      <c r="N11" s="24"/>
      <c r="O11" s="26"/>
      <c r="P11" s="22"/>
      <c r="Q11" s="22"/>
      <c r="R11" s="22"/>
      <c r="S11" s="36"/>
      <c r="T11" s="32"/>
      <c r="U11" s="22"/>
      <c r="V11" s="22"/>
      <c r="W11" s="22"/>
      <c r="X11" s="22"/>
      <c r="Y11" s="22"/>
      <c r="Z11" s="32"/>
      <c r="AA11" s="32"/>
      <c r="AB11" s="32"/>
      <c r="AC11" s="21"/>
    </row>
    <row r="12" spans="1:29" s="4" customFormat="1" ht="14.25" thickBot="1">
      <c r="A12" s="5"/>
      <c r="B12" s="70"/>
      <c r="C12" s="71"/>
      <c r="D12" s="71" t="s">
        <v>32</v>
      </c>
      <c r="E12" s="71"/>
      <c r="F12" s="68">
        <f>SUM(F6:F10)</f>
        <v>17.600000000000001</v>
      </c>
      <c r="G12" s="68"/>
      <c r="H12" s="68"/>
      <c r="I12" s="68">
        <f t="shared" ref="I12:Z12" si="19">SUM(I6:I10)</f>
        <v>0</v>
      </c>
      <c r="J12" s="68">
        <f t="shared" si="19"/>
        <v>0</v>
      </c>
      <c r="K12" s="68">
        <f t="shared" si="19"/>
        <v>0</v>
      </c>
      <c r="L12" s="68">
        <f t="shared" si="19"/>
        <v>0</v>
      </c>
      <c r="M12" s="68">
        <f t="shared" si="19"/>
        <v>0</v>
      </c>
      <c r="N12" s="68">
        <f t="shared" si="19"/>
        <v>0</v>
      </c>
      <c r="O12" s="68">
        <f t="shared" si="19"/>
        <v>0</v>
      </c>
      <c r="P12" s="68">
        <f t="shared" si="19"/>
        <v>0</v>
      </c>
      <c r="Q12" s="68">
        <f t="shared" si="19"/>
        <v>0</v>
      </c>
      <c r="R12" s="68">
        <f t="shared" si="19"/>
        <v>46</v>
      </c>
      <c r="S12" s="68">
        <f t="shared" si="19"/>
        <v>42</v>
      </c>
      <c r="T12" s="68">
        <f t="shared" si="19"/>
        <v>8.8000000000000007</v>
      </c>
      <c r="U12" s="68">
        <f t="shared" si="19"/>
        <v>13.2</v>
      </c>
      <c r="V12" s="68">
        <f t="shared" si="19"/>
        <v>35.200000000000003</v>
      </c>
      <c r="W12" s="68">
        <f t="shared" si="19"/>
        <v>3.5200000000000005</v>
      </c>
      <c r="X12" s="68">
        <f t="shared" si="19"/>
        <v>35.049999999999997</v>
      </c>
      <c r="Y12" s="68">
        <f t="shared" si="19"/>
        <v>5</v>
      </c>
      <c r="Z12" s="69">
        <f t="shared" si="19"/>
        <v>0</v>
      </c>
      <c r="AA12" s="40"/>
      <c r="AB12" s="40"/>
      <c r="AC12" s="41">
        <f>SUM(AC6:AC10)</f>
        <v>206.37</v>
      </c>
    </row>
    <row r="13" spans="1:29" s="4" customFormat="1" ht="14.25" thickBot="1">
      <c r="A13" s="5"/>
      <c r="B13" s="34">
        <v>1</v>
      </c>
      <c r="C13" s="63"/>
      <c r="D13" s="64" t="s">
        <v>46</v>
      </c>
      <c r="E13" s="63"/>
      <c r="F13" s="254" t="s">
        <v>33</v>
      </c>
      <c r="G13" s="254"/>
      <c r="H13" s="254"/>
      <c r="I13" s="254"/>
      <c r="J13" s="254"/>
      <c r="K13" s="254"/>
      <c r="L13" s="254"/>
      <c r="M13" s="254"/>
      <c r="N13" s="254"/>
      <c r="O13" s="254"/>
      <c r="P13" s="254"/>
      <c r="Q13" s="254"/>
      <c r="R13" s="254"/>
      <c r="S13" s="254"/>
      <c r="T13" s="254"/>
      <c r="U13" s="254"/>
      <c r="V13" s="254"/>
      <c r="W13" s="254"/>
      <c r="X13" s="254"/>
      <c r="Y13" s="254"/>
      <c r="Z13" s="254"/>
      <c r="AA13" s="42"/>
      <c r="AB13" s="42"/>
      <c r="AC13" s="43">
        <f>AC12*0.1</f>
        <v>20.637</v>
      </c>
    </row>
    <row r="14" spans="1:29" s="4" customFormat="1" ht="14.25" thickBot="1">
      <c r="A14" s="5"/>
      <c r="B14" s="34">
        <v>2</v>
      </c>
      <c r="C14" s="67"/>
      <c r="D14" s="64" t="s">
        <v>47</v>
      </c>
      <c r="E14" s="67"/>
      <c r="F14" s="254" t="s">
        <v>49</v>
      </c>
      <c r="G14" s="254"/>
      <c r="H14" s="254"/>
      <c r="I14" s="254"/>
      <c r="J14" s="254"/>
      <c r="K14" s="254"/>
      <c r="L14" s="254"/>
      <c r="M14" s="254"/>
      <c r="N14" s="254"/>
      <c r="O14" s="254"/>
      <c r="P14" s="254"/>
      <c r="Q14" s="254"/>
      <c r="R14" s="254"/>
      <c r="S14" s="254"/>
      <c r="T14" s="254"/>
      <c r="U14" s="254"/>
      <c r="V14" s="254"/>
      <c r="W14" s="254"/>
      <c r="X14" s="254"/>
      <c r="Y14" s="254"/>
      <c r="Z14" s="254"/>
      <c r="AA14" s="42"/>
      <c r="AB14" s="42"/>
      <c r="AC14" s="43">
        <f>AC12*0.08</f>
        <v>16.509599999999999</v>
      </c>
    </row>
    <row r="15" spans="1:29" s="4" customFormat="1">
      <c r="A15" s="5"/>
      <c r="B15" s="34">
        <v>3</v>
      </c>
      <c r="C15" s="66"/>
      <c r="D15" s="65" t="s">
        <v>48</v>
      </c>
      <c r="E15" s="66"/>
      <c r="F15" s="255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42"/>
      <c r="AB15" s="42"/>
      <c r="AC15" s="43">
        <v>13</v>
      </c>
    </row>
    <row r="16" spans="1:29" s="4" customFormat="1" ht="14.25" thickBot="1">
      <c r="A16" s="5"/>
      <c r="B16" s="44"/>
      <c r="C16" s="44"/>
      <c r="D16" s="45" t="s">
        <v>34</v>
      </c>
      <c r="E16" s="46"/>
      <c r="F16" s="275"/>
      <c r="G16" s="276"/>
      <c r="H16" s="276"/>
      <c r="I16" s="276"/>
      <c r="J16" s="276"/>
      <c r="K16" s="276"/>
      <c r="L16" s="276"/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6"/>
      <c r="Z16" s="276"/>
      <c r="AA16" s="47"/>
      <c r="AB16" s="47"/>
      <c r="AC16" s="48">
        <f>SUM(AC13:AC15)</f>
        <v>50.146599999999999</v>
      </c>
    </row>
    <row r="17" spans="1:29" s="4" customFormat="1">
      <c r="A17" s="5"/>
      <c r="B17" s="11"/>
      <c r="C17" s="11"/>
      <c r="D17" s="12" t="s">
        <v>35</v>
      </c>
      <c r="E17" s="49"/>
      <c r="F17" s="277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  <c r="AA17" s="50"/>
      <c r="AB17" s="50"/>
      <c r="AC17" s="43">
        <f>SUM(AC12,AC16)</f>
        <v>256.51659999999998</v>
      </c>
    </row>
    <row r="18" spans="1:29" s="4" customFormat="1" ht="14.25" thickBot="1">
      <c r="A18" s="5"/>
      <c r="B18" s="37"/>
      <c r="C18" s="37"/>
      <c r="D18" s="38" t="s">
        <v>36</v>
      </c>
      <c r="E18" s="39"/>
      <c r="F18" s="280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281"/>
      <c r="T18" s="281"/>
      <c r="U18" s="281"/>
      <c r="V18" s="281"/>
      <c r="W18" s="281"/>
      <c r="X18" s="281"/>
      <c r="Y18" s="281"/>
      <c r="Z18" s="281"/>
      <c r="AA18" s="51"/>
      <c r="AB18" s="51"/>
      <c r="AC18" s="41">
        <f>ROUND(AC17/160,2)</f>
        <v>1.6</v>
      </c>
    </row>
    <row r="19" spans="1:29" s="4" customFormat="1">
      <c r="AC19" s="52"/>
    </row>
    <row r="20" spans="1:29" s="4" customFormat="1">
      <c r="A20" s="53"/>
      <c r="B20" s="54"/>
      <c r="C20" s="54" t="s">
        <v>37</v>
      </c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</row>
    <row r="21" spans="1:29" s="4" customFormat="1">
      <c r="A21" s="53"/>
      <c r="B21" s="54"/>
      <c r="C21" s="54" t="s">
        <v>38</v>
      </c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</row>
    <row r="22" spans="1:29" s="4" customFormat="1">
      <c r="A22" s="53"/>
      <c r="B22" s="54"/>
      <c r="C22" s="54" t="s">
        <v>39</v>
      </c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</row>
    <row r="23" spans="1:29" s="4" customFormat="1">
      <c r="A23" s="53"/>
      <c r="B23" s="54"/>
      <c r="C23" s="54" t="s">
        <v>40</v>
      </c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</row>
    <row r="24" spans="1:29" s="4" customFormat="1">
      <c r="A24" s="53"/>
      <c r="B24" s="54"/>
      <c r="C24" s="54" t="s">
        <v>41</v>
      </c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</row>
    <row r="25" spans="1:29">
      <c r="A25" s="56" t="s">
        <v>50</v>
      </c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</row>
    <row r="26" spans="1:29">
      <c r="C26" s="282"/>
      <c r="D26" s="283"/>
      <c r="E26" s="59" t="s">
        <v>42</v>
      </c>
      <c r="F26" s="282" t="s">
        <v>43</v>
      </c>
      <c r="G26" s="284"/>
      <c r="H26" s="284"/>
      <c r="I26" s="284"/>
      <c r="J26" s="284"/>
      <c r="K26" s="284"/>
      <c r="L26" s="283"/>
    </row>
    <row r="27" spans="1:29">
      <c r="C27" s="285" t="s">
        <v>44</v>
      </c>
      <c r="D27" s="286"/>
      <c r="E27" s="61">
        <f>SUM(E28:E40)</f>
        <v>1.0000000000000002</v>
      </c>
      <c r="F27" s="285"/>
      <c r="G27" s="287"/>
      <c r="H27" s="287"/>
      <c r="I27" s="287"/>
      <c r="J27" s="287"/>
      <c r="K27" s="287"/>
      <c r="L27" s="286"/>
    </row>
    <row r="28" spans="1:29" ht="13.5" customHeight="1">
      <c r="C28" s="270" t="s">
        <v>51</v>
      </c>
      <c r="D28" s="271"/>
      <c r="E28" s="62">
        <f>F$12/$AC$17</f>
        <v>6.8611544048221451E-2</v>
      </c>
      <c r="F28" s="272"/>
      <c r="G28" s="273"/>
      <c r="H28" s="273"/>
      <c r="I28" s="273"/>
      <c r="J28" s="273"/>
      <c r="K28" s="273"/>
      <c r="L28" s="274"/>
    </row>
    <row r="29" spans="1:29" ht="13.5" customHeight="1">
      <c r="C29" s="270" t="s">
        <v>52</v>
      </c>
      <c r="D29" s="271"/>
      <c r="E29" s="62">
        <f>P$12/$AC$17</f>
        <v>0</v>
      </c>
      <c r="F29" s="272"/>
      <c r="G29" s="273"/>
      <c r="H29" s="273"/>
      <c r="I29" s="273"/>
      <c r="J29" s="273"/>
      <c r="K29" s="273"/>
      <c r="L29" s="274"/>
    </row>
    <row r="30" spans="1:29" ht="13.5" customHeight="1">
      <c r="C30" s="270" t="s">
        <v>53</v>
      </c>
      <c r="D30" s="271"/>
      <c r="E30" s="62">
        <f>Q$12/$AC$17</f>
        <v>0</v>
      </c>
      <c r="F30" s="272"/>
      <c r="G30" s="273"/>
      <c r="H30" s="273"/>
      <c r="I30" s="273"/>
      <c r="J30" s="273"/>
      <c r="K30" s="273"/>
      <c r="L30" s="274"/>
    </row>
    <row r="31" spans="1:29" ht="13.5" customHeight="1">
      <c r="C31" s="270" t="s">
        <v>54</v>
      </c>
      <c r="D31" s="271"/>
      <c r="E31" s="62">
        <f>R$12/$AC$17</f>
        <v>0.17932562648966968</v>
      </c>
      <c r="F31" s="272"/>
      <c r="G31" s="273"/>
      <c r="H31" s="273"/>
      <c r="I31" s="273"/>
      <c r="J31" s="273"/>
      <c r="K31" s="273"/>
      <c r="L31" s="274"/>
    </row>
    <row r="32" spans="1:29" ht="13.5" customHeight="1">
      <c r="C32" s="270" t="s">
        <v>55</v>
      </c>
      <c r="D32" s="271"/>
      <c r="E32" s="62">
        <f>S$12/$AC$17</f>
        <v>0.16373209375143755</v>
      </c>
      <c r="F32" s="272"/>
      <c r="G32" s="273"/>
      <c r="H32" s="273"/>
      <c r="I32" s="273"/>
      <c r="J32" s="273"/>
      <c r="K32" s="273"/>
      <c r="L32" s="274"/>
    </row>
    <row r="33" spans="3:12">
      <c r="C33" s="72" t="s">
        <v>56</v>
      </c>
      <c r="D33" s="73"/>
      <c r="E33" s="62">
        <v>0</v>
      </c>
      <c r="F33" s="272"/>
      <c r="G33" s="273"/>
      <c r="H33" s="273"/>
      <c r="I33" s="273"/>
      <c r="J33" s="273"/>
      <c r="K33" s="273"/>
      <c r="L33" s="274"/>
    </row>
    <row r="34" spans="3:12">
      <c r="C34" s="270" t="s">
        <v>57</v>
      </c>
      <c r="D34" s="271"/>
      <c r="E34" s="62">
        <f>T$12/$AC$17</f>
        <v>3.4305772024110726E-2</v>
      </c>
      <c r="F34" s="272"/>
      <c r="G34" s="273"/>
      <c r="H34" s="273"/>
      <c r="I34" s="273"/>
      <c r="J34" s="273"/>
      <c r="K34" s="273"/>
      <c r="L34" s="274"/>
    </row>
    <row r="35" spans="3:12">
      <c r="C35" s="270" t="s">
        <v>58</v>
      </c>
      <c r="D35" s="271"/>
      <c r="E35" s="62">
        <f>U$12/$AC$17</f>
        <v>5.1458658036166081E-2</v>
      </c>
      <c r="F35" s="272"/>
      <c r="G35" s="273"/>
      <c r="H35" s="273"/>
      <c r="I35" s="273"/>
      <c r="J35" s="273"/>
      <c r="K35" s="273"/>
      <c r="L35" s="274"/>
    </row>
    <row r="36" spans="3:12" ht="13.5" customHeight="1">
      <c r="C36" s="270" t="s">
        <v>59</v>
      </c>
      <c r="D36" s="271"/>
      <c r="E36" s="62">
        <f>V$12/$AC$17</f>
        <v>0.1372230880964429</v>
      </c>
      <c r="F36" s="272"/>
      <c r="G36" s="273"/>
      <c r="H36" s="273"/>
      <c r="I36" s="273"/>
      <c r="J36" s="273"/>
      <c r="K36" s="273"/>
      <c r="L36" s="274"/>
    </row>
    <row r="37" spans="3:12" ht="13.5" customHeight="1">
      <c r="C37" s="270" t="s">
        <v>60</v>
      </c>
      <c r="D37" s="271"/>
      <c r="E37" s="62">
        <f>W$12/$AC$17</f>
        <v>1.3722308809644292E-2</v>
      </c>
      <c r="F37" s="272"/>
      <c r="G37" s="273"/>
      <c r="H37" s="273"/>
      <c r="I37" s="273"/>
      <c r="J37" s="273"/>
      <c r="K37" s="273"/>
      <c r="L37" s="274"/>
    </row>
    <row r="38" spans="3:12" ht="13.5" customHeight="1">
      <c r="C38" s="270" t="s">
        <v>61</v>
      </c>
      <c r="D38" s="271"/>
      <c r="E38" s="62">
        <f>X$12/$AC$17</f>
        <v>0.13663833061875919</v>
      </c>
      <c r="F38" s="272"/>
      <c r="G38" s="273"/>
      <c r="H38" s="273"/>
      <c r="I38" s="273"/>
      <c r="J38" s="273"/>
      <c r="K38" s="273"/>
      <c r="L38" s="274"/>
    </row>
    <row r="39" spans="3:12" ht="13.5" customHeight="1">
      <c r="C39" s="270" t="s">
        <v>62</v>
      </c>
      <c r="D39" s="271"/>
      <c r="E39" s="62">
        <f>Y$12/$AC$17</f>
        <v>1.9491915922790183E-2</v>
      </c>
      <c r="F39" s="272"/>
      <c r="G39" s="273"/>
      <c r="H39" s="273"/>
      <c r="I39" s="273"/>
      <c r="J39" s="273"/>
      <c r="K39" s="273"/>
      <c r="L39" s="274"/>
    </row>
    <row r="40" spans="3:12">
      <c r="C40" s="270" t="s">
        <v>63</v>
      </c>
      <c r="D40" s="271"/>
      <c r="E40" s="62">
        <f>AC$16/$AC$17</f>
        <v>0.19549066220275804</v>
      </c>
      <c r="F40" s="272"/>
      <c r="G40" s="273"/>
      <c r="H40" s="273"/>
      <c r="I40" s="273"/>
      <c r="J40" s="273"/>
      <c r="K40" s="273"/>
      <c r="L40" s="274"/>
    </row>
    <row r="42" spans="3:12">
      <c r="C42" s="282"/>
      <c r="D42" s="283"/>
      <c r="E42" s="59" t="s">
        <v>42</v>
      </c>
      <c r="F42" s="282" t="s">
        <v>43</v>
      </c>
      <c r="G42" s="284"/>
      <c r="H42" s="284"/>
      <c r="I42" s="284"/>
      <c r="J42" s="284"/>
      <c r="K42" s="284"/>
      <c r="L42" s="283"/>
    </row>
    <row r="43" spans="3:12">
      <c r="C43" s="285" t="s">
        <v>45</v>
      </c>
      <c r="D43" s="286"/>
      <c r="E43" s="61">
        <f>SUM(E44:E48)</f>
        <v>1.0000000000000002</v>
      </c>
      <c r="F43" s="285"/>
      <c r="G43" s="287"/>
      <c r="H43" s="287"/>
      <c r="I43" s="287"/>
      <c r="J43" s="287"/>
      <c r="K43" s="287"/>
      <c r="L43" s="286"/>
    </row>
    <row r="44" spans="3:12">
      <c r="C44" s="270" t="s">
        <v>64</v>
      </c>
      <c r="D44" s="271"/>
      <c r="E44" s="62">
        <f>AC12/AC17</f>
        <v>0.8045093377972421</v>
      </c>
      <c r="F44" s="272"/>
      <c r="G44" s="273"/>
      <c r="H44" s="273"/>
      <c r="I44" s="273"/>
      <c r="J44" s="273"/>
      <c r="K44" s="273"/>
      <c r="L44" s="274"/>
    </row>
    <row r="45" spans="3:12">
      <c r="C45" s="270" t="s">
        <v>65</v>
      </c>
      <c r="D45" s="271"/>
      <c r="E45" s="62">
        <f>AC13/AC17</f>
        <v>8.0450933779724204E-2</v>
      </c>
      <c r="F45" s="272"/>
      <c r="G45" s="273"/>
      <c r="H45" s="273"/>
      <c r="I45" s="273"/>
      <c r="J45" s="273"/>
      <c r="K45" s="273"/>
      <c r="L45" s="274"/>
    </row>
    <row r="46" spans="3:12">
      <c r="C46" s="270" t="s">
        <v>66</v>
      </c>
      <c r="D46" s="271"/>
      <c r="E46" s="62">
        <f>AC14/AC17</f>
        <v>6.4360747023779363E-2</v>
      </c>
      <c r="F46" s="272"/>
      <c r="G46" s="273"/>
      <c r="H46" s="273"/>
      <c r="I46" s="273"/>
      <c r="J46" s="273"/>
      <c r="K46" s="273"/>
      <c r="L46" s="274"/>
    </row>
    <row r="47" spans="3:12">
      <c r="C47" s="270" t="s">
        <v>67</v>
      </c>
      <c r="D47" s="271"/>
      <c r="E47" s="62">
        <f>AC15/AC17</f>
        <v>5.0678981399254475E-2</v>
      </c>
      <c r="F47" s="272"/>
      <c r="G47" s="273"/>
      <c r="H47" s="273"/>
      <c r="I47" s="273"/>
      <c r="J47" s="273"/>
      <c r="K47" s="273"/>
      <c r="L47" s="274"/>
    </row>
  </sheetData>
  <mergeCells count="72">
    <mergeCell ref="C46:D46"/>
    <mergeCell ref="F46:L46"/>
    <mergeCell ref="C47:D47"/>
    <mergeCell ref="F47:L47"/>
    <mergeCell ref="C44:D44"/>
    <mergeCell ref="F44:L44"/>
    <mergeCell ref="C45:D45"/>
    <mergeCell ref="F45:L45"/>
    <mergeCell ref="C42:D42"/>
    <mergeCell ref="F42:L42"/>
    <mergeCell ref="C43:D43"/>
    <mergeCell ref="F43:L43"/>
    <mergeCell ref="C38:D38"/>
    <mergeCell ref="F38:L38"/>
    <mergeCell ref="C39:D39"/>
    <mergeCell ref="F39:L39"/>
    <mergeCell ref="C40:D40"/>
    <mergeCell ref="F40:L40"/>
    <mergeCell ref="C35:D35"/>
    <mergeCell ref="F35:L35"/>
    <mergeCell ref="C36:D36"/>
    <mergeCell ref="F36:L36"/>
    <mergeCell ref="C37:D37"/>
    <mergeCell ref="F37:L37"/>
    <mergeCell ref="C32:D32"/>
    <mergeCell ref="F32:L32"/>
    <mergeCell ref="F33:L33"/>
    <mergeCell ref="C34:D34"/>
    <mergeCell ref="F34:L34"/>
    <mergeCell ref="C29:D29"/>
    <mergeCell ref="F29:L29"/>
    <mergeCell ref="C30:D30"/>
    <mergeCell ref="F30:L30"/>
    <mergeCell ref="C31:D31"/>
    <mergeCell ref="F31:L31"/>
    <mergeCell ref="F18:Z18"/>
    <mergeCell ref="C26:D26"/>
    <mergeCell ref="F26:L26"/>
    <mergeCell ref="C27:D27"/>
    <mergeCell ref="F27:L27"/>
    <mergeCell ref="C28:D28"/>
    <mergeCell ref="F28:L28"/>
    <mergeCell ref="X3:X4"/>
    <mergeCell ref="Y3:Y4"/>
    <mergeCell ref="Z3:Z4"/>
    <mergeCell ref="F13:Z13"/>
    <mergeCell ref="F16:Z16"/>
    <mergeCell ref="F17:Z17"/>
    <mergeCell ref="R3:R4"/>
    <mergeCell ref="S3:S4"/>
    <mergeCell ref="T3:T4"/>
    <mergeCell ref="U3:U4"/>
    <mergeCell ref="V3:V4"/>
    <mergeCell ref="W3:W4"/>
    <mergeCell ref="L3:L4"/>
    <mergeCell ref="M3:M4"/>
    <mergeCell ref="B2:B4"/>
    <mergeCell ref="C2:C4"/>
    <mergeCell ref="D2:D4"/>
    <mergeCell ref="E2:E4"/>
    <mergeCell ref="F2:Z2"/>
    <mergeCell ref="F14:Z14"/>
    <mergeCell ref="F15:Z15"/>
    <mergeCell ref="AC2:AC4"/>
    <mergeCell ref="F3:F4"/>
    <mergeCell ref="I3:I4"/>
    <mergeCell ref="J3:J4"/>
    <mergeCell ref="K3:K4"/>
    <mergeCell ref="N3:N4"/>
    <mergeCell ref="O3:O4"/>
    <mergeCell ref="P3:P4"/>
    <mergeCell ref="Q3:Q4"/>
  </mergeCells>
  <phoneticPr fontId="6"/>
  <dataValidations count="1">
    <dataValidation type="list" allowBlank="1" showInputMessage="1" showErrorMessage="1" sqref="E6:E11" xr:uid="{00000000-0002-0000-0300-000000000000}">
      <formula1>"低,中,高,超高"</formula1>
    </dataValidation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スケジュール①-8-Cチーム</vt:lpstr>
      <vt:lpstr>server</vt:lpstr>
      <vt:lpstr>UI</vt:lpstr>
      <vt:lpstr>工数</vt:lpstr>
      <vt:lpstr>server!Print_Area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三浦 寛子</dc:creator>
  <cp:lastModifiedBy>(Kinjiro Vietnam) Lê Xuân Dương</cp:lastModifiedBy>
  <dcterms:created xsi:type="dcterms:W3CDTF">2020-01-24T07:34:20Z</dcterms:created>
  <dcterms:modified xsi:type="dcterms:W3CDTF">2023-09-28T06:53:00Z</dcterms:modified>
</cp:coreProperties>
</file>