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K_document\Team_C\202X_Project\Schedule_Master_Project\スケ①ー8 応援_予定管理基準運用\"/>
    </mc:Choice>
  </mc:AlternateContent>
  <bookViews>
    <workbookView xWindow="0" yWindow="0" windowWidth="23040" windowHeight="10344" tabRatio="858" activeTab="3"/>
  </bookViews>
  <sheets>
    <sheet name="スケジュール①-8-Cチーム" sheetId="55" r:id="rId1"/>
    <sheet name="1_UI" sheetId="56" r:id="rId2"/>
    <sheet name="2-MenuOCD" sheetId="57" r:id="rId3"/>
    <sheet name="工数" sheetId="1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_sss1" hidden="1">#REF!</definedName>
    <definedName name="__sss1" hidden="1">#REF!</definedName>
    <definedName name="_１時間人数合計の縦計集計">#REF!</definedName>
    <definedName name="_ETC" hidden="1">'[1]テーブル定義書（案件番号採番）'!#REF!</definedName>
    <definedName name="_FFILL" hidden="1">#REF!</definedName>
    <definedName name="_Fil" hidden="1">#REF!</definedName>
    <definedName name="_Fill" hidden="1">#REF!</definedName>
    <definedName name="_Fill1" hidden="1">#REF!</definedName>
    <definedName name="_FILL2" hidden="1">#REF!</definedName>
    <definedName name="_filla" hidden="1">#REF!</definedName>
    <definedName name="_xlnm._FilterDatabase" hidden="1">#REF!</definedName>
    <definedName name="_Key1" hidden="1">#REF!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Prase_Out" hidden="1">#REF!</definedName>
    <definedName name="_Regression_X" hidden="1">#REF!</definedName>
    <definedName name="_sakai" hidden="1">#REF!</definedName>
    <definedName name="_Sort" hidden="1">#REF!</definedName>
    <definedName name="_sss1" hidden="1">#REF!</definedName>
    <definedName name="_take" hidden="1">#REF!</definedName>
    <definedName name="_面接から採用に至るまでの情報管理とする_____アウトソーシングにて_採用された情報を_ファイ__ルにて取込を行う_">#REF!</definedName>
    <definedName name="「KDL003勤務就業ダイアログ」から戻る処理">#REF!</definedName>
    <definedName name="「時間帯応援に行く」応援時間横棒の伸縮操作後処理">[2]項目移送!#REF!</definedName>
    <definedName name="「時間帯応援に行く」応援時間横棒は既存時に_応援時間横棒を表示する">[2]項目移送!#REF!</definedName>
    <definedName name="「詳細設定画面」から戻る処理">[2]項目移送!#REF!</definedName>
    <definedName name="◆休憩時間帯の移動＿ドロップ_drop_後">[2]項目移送!#REF!</definedName>
    <definedName name="・面接から採用に至るまでの情報管理とする。___・アウトソーシングにて_採用された情報を_ファイ__ルにて取込を行う。">#REF!</definedName>
    <definedName name="①___ScreenQuery___日付別勤務情報で勤務予定を作成する">#REF!</definedName>
    <definedName name="①__Query___使用できる作業マスタを取得する">[3]項目移送!#REF!</definedName>
    <definedName name="①__ScreenQuery___イベント情報取得">#REF!</definedName>
    <definedName name="①__ScreenQuery___勤務合計の試算">[2]項目移送!#REF!</definedName>
    <definedName name="①__ScreenQuery___指定した時刻が所定内に含まれているかどうか確認">#REF!</definedName>
    <definedName name="①__ScreenQuery___社員を並び替える">#REF!</definedName>
    <definedName name="①__ScreenQuery___就業時間帯の休憩時間帯の情報取得">[2]項目移送!#REF!</definedName>
    <definedName name="①__ScreenQuery___初期起動の情報取得">#REF!</definedName>
    <definedName name="①__ScreenQuery___選択できる勤務種類リストと就業時間帯リスト取得">[2]項目移送!#REF!</definedName>
    <definedName name="①__ScreenQuery___足りない勤務種類取得">[2]項目移送!#REF!</definedName>
    <definedName name="①__ScreenQuery___足りない就業時間帯取得">[2]項目移送!#REF!</definedName>
    <definedName name="①__ScreenQuery___入力した時刻判断">#REF!</definedName>
    <definedName name="①__ScreenQuery__勤務種類を変更する">[2]項目移送!#REF!</definedName>
    <definedName name="①__ScreenQuery__勤務予定と勤務固定情報を取得する">#REF!</definedName>
    <definedName name="①__ScreenQuery__社員勤務予定と勤務固定情報を取得する">#REF!</definedName>
    <definedName name="①_a__ScreenQuery___日付別勤務情報で表示する">#REF!</definedName>
    <definedName name="①_b__ScreenQuery___初期起動の情報取得">[3]項目移送!#REF!</definedName>
    <definedName name="①2作業パレットの一覧を取得する">[3]項目移送!#REF!</definedName>
    <definedName name="②__Query___作業パレットを取得する">[3]項目移送!#REF!</definedName>
    <definedName name="②__ScreenQuery____作業予定情報を取得する">[3]項目移送!#REF!</definedName>
    <definedName name="②__ScreenQuery___勤務合計の試算">[2]項目移送!#REF!</definedName>
    <definedName name="②__ScreenQuery__勤務予定と勤務固定情報を取得する">#REF!</definedName>
    <definedName name="②_2_2画面表示する。">[3]項目移送!#REF!</definedName>
    <definedName name="②_2画面表示する。">#REF!</definedName>
    <definedName name="②_a__ScreenQuery___日付別勤務情報で表示する">#REF!</definedName>
    <definedName name="②_b__ScreenQuery___日付別勤務情報で表示する">[3]項目移送!#REF!</definedName>
    <definedName name="②_b__ScreenQuery___日付別作業情報で表示する">[3]項目移送!#REF!</definedName>
    <definedName name="②「詳細設定画面」から戻る処理">[2]項目移送!#REF!</definedName>
    <definedName name="②２作業パレットを取得する">[3]項目移送!#REF!</definedName>
    <definedName name="②b_①__ScreenQuery___日付別作業情報で表示する">[3]項目移送!#REF!</definedName>
    <definedName name="②位置番号は_左上から右下へ１_１０の順とする">[3]UI処理!#REF!</definedName>
    <definedName name="②勤務合計の試算">[2]項目移送!#REF!</definedName>
    <definedName name="②勤務合計変更の場合">#REF!</definedName>
    <definedName name="②勤務就業ダイアログ_KDL003_起動">#REF!</definedName>
    <definedName name="②勤務情報変更の場合">#REF!</definedName>
    <definedName name="③__Query___会社別作業パレットの一覧を取得する">[3]項目移送!#REF!</definedName>
    <definedName name="③__Query___組織別作業パレットの一覧情報を取得する">[3]項目移送!#REF!</definedName>
    <definedName name="③__ScreenQuery__勤務固定情報を取得する">#REF!</definedName>
    <definedName name="③_2__Query___作業パレットを取得する">[3]項目移送!#REF!</definedName>
    <definedName name="③b_①__ScreenQuery___日付別作業情報で表示する">[3]項目移送!#REF!</definedName>
    <definedName name="④__ScreenQuery___作業予定情報を取得する">[3]項目移送!#REF!</definedName>
    <definedName name="a">'[4]１．社内ﾈｯﾄﾜｰｸﾊｰﾄﾞｳｪｱ'!#REF!</definedName>
    <definedName name="A1_3">#REF!</definedName>
    <definedName name="A1_4">#REF!</definedName>
    <definedName name="A2_1_3">#REF!</definedName>
    <definedName name="A2_1_3①">#REF!</definedName>
    <definedName name="A2_1_3②">#REF!</definedName>
    <definedName name="A2_1_6">#REF!</definedName>
    <definedName name="A2_1_6②">#REF!</definedName>
    <definedName name="A2_5">#REF!</definedName>
    <definedName name="A3_2">#REF!</definedName>
    <definedName name="A3_3">[2]UI処理!#REF!</definedName>
    <definedName name="A3_3①">[2]UI処理!#REF!</definedName>
    <definedName name="A4_">#REF!</definedName>
    <definedName name="A4_color①">#REF!</definedName>
    <definedName name="A4①">[2]UI処理!#REF!</definedName>
    <definedName name="A4②">[2]UI処理!#REF!</definedName>
    <definedName name="A5_2①">#REF!</definedName>
    <definedName name="A5_2②">[2]UI処理!#REF!</definedName>
    <definedName name="A6_">#REF!</definedName>
    <definedName name="A6_10①">#REF!</definedName>
    <definedName name="A6_12①">#REF!</definedName>
    <definedName name="A6_14①">#REF!</definedName>
    <definedName name="A6_2①">#REF!</definedName>
    <definedName name="A6_2②">[2]UI処理!#REF!</definedName>
    <definedName name="A6_2③">#REF!</definedName>
    <definedName name="A6_3A6_6①">#REF!</definedName>
    <definedName name="A6_3A6_6②">#REF!</definedName>
    <definedName name="A6_3A6_6③">[2]UI処理!#REF!</definedName>
    <definedName name="A6_5①">#REF!</definedName>
    <definedName name="A6_5②">[2]UI処理!#REF!</definedName>
    <definedName name="A6_8①">#REF!</definedName>
    <definedName name="A6_color①">#REF!</definedName>
    <definedName name="A6_color②">[2]UI処理!#REF!</definedName>
    <definedName name="A6①">[2]UI処理!#REF!</definedName>
    <definedName name="A7_">#REF!</definedName>
    <definedName name="A7_color①">#REF!</definedName>
    <definedName name="A7_color②">[2]UI処理!#REF!</definedName>
    <definedName name="A8_">#REF!</definedName>
    <definedName name="A8_10">#REF!</definedName>
    <definedName name="A8_10①">#REF!</definedName>
    <definedName name="A8_3">#REF!</definedName>
    <definedName name="A8_3①">#REF!</definedName>
    <definedName name="A8_3②">#REF!</definedName>
    <definedName name="A8_3③">#REF!</definedName>
    <definedName name="A8_4">#REF!</definedName>
    <definedName name="A8_4_2">[2]項目移送!#REF!</definedName>
    <definedName name="A8_4①">#REF!</definedName>
    <definedName name="A8_4②">#REF!</definedName>
    <definedName name="A8_4③">[2]UI処理!#REF!</definedName>
    <definedName name="A8_4④">[2]UI処理!#REF!</definedName>
    <definedName name="A8_5">#REF!</definedName>
    <definedName name="A8_5①">#REF!</definedName>
    <definedName name="A8_5②">[2]UI処理!#REF!</definedName>
    <definedName name="A8_6">#REF!</definedName>
    <definedName name="A8_6①">#REF!</definedName>
    <definedName name="A8_6②">#REF!</definedName>
    <definedName name="A8_6③">[2]UI処理!#REF!</definedName>
    <definedName name="A8_6④">[2]UI処理!#REF!</definedName>
    <definedName name="A8_7">#REF!</definedName>
    <definedName name="A8_7_2">[2]項目移送!#REF!</definedName>
    <definedName name="A8_7①">#REF!</definedName>
    <definedName name="A8_7②">#REF!</definedName>
    <definedName name="A8_7③">#REF!</definedName>
    <definedName name="A8_7④">[2]UI処理!#REF!</definedName>
    <definedName name="A8_8">#REF!</definedName>
    <definedName name="A8_8_1">#REF!</definedName>
    <definedName name="A8_8①">#REF!</definedName>
    <definedName name="A8_8②">#REF!</definedName>
    <definedName name="A8_8③">#REF!</definedName>
    <definedName name="A8_8④">[2]UI処理!#REF!</definedName>
    <definedName name="A8_9">#REF!</definedName>
    <definedName name="A8_9①">#REF!</definedName>
    <definedName name="A8①">[2]UI処理!#REF!</definedName>
    <definedName name="A8②">#REF!</definedName>
    <definedName name="A8③">#REF!</definedName>
    <definedName name="A9_4">[2]UI処理!#REF!</definedName>
    <definedName name="A9_5">[2]UI処理!#REF!</definedName>
    <definedName name="A9_7">[2]UI処理!#REF!</definedName>
    <definedName name="AA" hidden="1">#REF!</definedName>
    <definedName name="AAA">#REF!</definedName>
    <definedName name="AAAA" hidden="1">{"VIEW1",#N/A,FALSE,"懸案事項";"VIEW2",#N/A,FALSE,"懸案事項"}</definedName>
    <definedName name="Ab1_3_作業選択_を変更する">[3]項目移送!#REF!</definedName>
    <definedName name="Ab1_作業選択_を変更する">[3]項目移送!#REF!</definedName>
    <definedName name="Ab2_19②">[3]UI処理!#REF!</definedName>
    <definedName name="Ab2_2_パレット単位_を選択する">[3]項目移送!#REF!</definedName>
    <definedName name="Ab2_9_18_作業パレット明細_を選択する">[3]項目移送!#REF!</definedName>
    <definedName name="Ab6_color①">[3]UI処理!#REF!</definedName>
    <definedName name="Ab8_">[3]【固有部品】グリッド定義!#REF!</definedName>
    <definedName name="Ab8_1④">[3]UI処理!#REF!</definedName>
    <definedName name="Ab8_3①">[3]UI処理!#REF!</definedName>
    <definedName name="Ab8_6①">[3]UI処理!#REF!</definedName>
    <definedName name="Ab8②">[3]UI処理!#REF!</definedName>
    <definedName name="abc" hidden="1">{#N/A,#N/A,TRUE,"Sheet2";#N/A,#N/A,TRUE,"Sheet3";#N/A,#N/A,TRUE,"Sheet4";#N/A,#N/A,TRUE,"Sheet1"}</definedName>
    <definedName name="ac" hidden="1">#REF!</definedName>
    <definedName name="ADD_COPY句">#N/A</definedName>
    <definedName name="AS2DocOpenMode" hidden="1">"AS2DocumentEdit"</definedName>
    <definedName name="b" hidden="1">{"VIEW1",#N/A,FALSE,"懸案事項";"VIEW2",#N/A,FALSE,"懸案事項"}</definedName>
    <definedName name="ｂｂｂ" hidden="1">{"VIEW1",#N/A,FALSE,"懸案事項";"VIEW2",#N/A,FALSE,"懸案事項"}</definedName>
    <definedName name="ｂｂｂｂ" hidden="1">{"VIEW1",#N/A,FALSE,"春木";"VIEW2",#N/A,FALSE,"春木";"VIEW3",#N/A,FALSE,"春木"}</definedName>
    <definedName name="bbbbb" hidden="1">#REF!</definedName>
    <definedName name="cal_index_size">[5]!cal_index_size</definedName>
    <definedName name="cal_table_size">[5]!cal_table_size</definedName>
    <definedName name="ccc" hidden="1">{#N/A,#N/A,TRUE,"Sheet2";#N/A,#N/A,TRUE,"Sheet3";#N/A,#N/A,TRUE,"Sheet4";#N/A,#N/A,TRUE,"Sheet1"}</definedName>
    <definedName name="ｃｃｃｃ" hidden="1">{"VIEW1",#N/A,FALSE,"懸案事項";"VIEW2",#N/A,FALSE,"懸案事項"}</definedName>
    <definedName name="ｃde" hidden="1">{"'Sheet1'!$A$1:$I$153"}</definedName>
    <definedName name="Cha_1">#REF!</definedName>
    <definedName name="CULC.cal_index_size">[6]!CULC.cal_index_size</definedName>
    <definedName name="C保守委託単価">'[7]見積明細(ハードのみ）'!#REF!</definedName>
    <definedName name="C保守支援単価">'[7]見積明細(ハードのみ）'!#REF!</definedName>
    <definedName name="C保守単価">'[7]見積明細(ハードのみ）'!#REF!</definedName>
    <definedName name="ｄｄ" hidden="1">#REF!</definedName>
    <definedName name="ddd" hidden="1">{#N/A,#N/A,TRUE,"Sheet2";#N/A,#N/A,TRUE,"Sheet3";#N/A,#N/A,TRUE,"Sheet4";#N/A,#N/A,TRUE,"Sheet1"}</definedName>
    <definedName name="DDDD" hidden="1">{"VIEW1",#N/A,FALSE,"春木";"VIEW2",#N/A,FALSE,"春木";"VIEW3",#N/A,FALSE,"春木"}</definedName>
    <definedName name="def" hidden="1">{#N/A,#N/A,TRUE,"Sheet2";#N/A,#N/A,TRUE,"Sheet3";#N/A,#N/A,TRUE,"Sheet4";#N/A,#N/A,TRUE,"Sheet1"}</definedName>
    <definedName name="dggg" hidden="1">#REF!</definedName>
    <definedName name="e" hidden="1">{"VIEW1",#N/A,FALSE,"春木";"VIEW2",#N/A,FALSE,"春木";"VIEW3",#N/A,FALSE,"春木"}</definedName>
    <definedName name="Filll" hidden="1">#REF!</definedName>
    <definedName name="ｈｈｈ">#REF!</definedName>
    <definedName name="HTML_CodePage" hidden="1">932</definedName>
    <definedName name="HTML_Control" hidden="1">{"'Sheet1'!$A$1:$I$153"}</definedName>
    <definedName name="HTML_Control_2" hidden="1">{"'Sheet1'!$A$1:$O$49"}</definedName>
    <definedName name="HTML_Control1" hidden="1">{"'Sheet1'!$A$1:$O$49"}</definedName>
    <definedName name="HTML_Control3" hidden="1">{"'Sheet1'!$A$1:$O$49"}</definedName>
    <definedName name="HTML_Description" hidden="1">""</definedName>
    <definedName name="HTML_Email" hidden="1">""</definedName>
    <definedName name="HTML_Header" hidden="1">"業務コード一覧"</definedName>
    <definedName name="HTML_LastUpdate" hidden="1">"98/01/13"</definedName>
    <definedName name="HTML_LineAfter" hidden="1">FALSE</definedName>
    <definedName name="HTML_LineBefore" hidden="1">FALSE</definedName>
    <definedName name="HTML_Name" hidden="1">"半田真一"</definedName>
    <definedName name="HTML_OBDlg2" hidden="1">TRUE</definedName>
    <definedName name="HTML_OBDlg4" hidden="1">TRUE</definedName>
    <definedName name="HTML_OS" hidden="1">0</definedName>
    <definedName name="HTML_PathFile" hidden="1">"C:\My Documents\html変換\業務コード.htm"</definedName>
    <definedName name="HTML_Title" hidden="1">"業務ｺｰﾄﾞ"</definedName>
    <definedName name="HW9707K">[8]仕切価格!$B$1:$BD$231</definedName>
    <definedName name="ＩＨ">#REF!</definedName>
    <definedName name="item1">#REF!</definedName>
    <definedName name="Ｉホ">#REF!</definedName>
    <definedName name="k" hidden="1">{"VIEW1",#N/A,FALSE,"春木";"VIEW2",#N/A,FALSE,"春木";"VIEW3",#N/A,FALSE,"春木"}</definedName>
    <definedName name="ki" hidden="1">{"'Sheet1'!$A$1:$O$49"}</definedName>
    <definedName name="kkkk" hidden="1">#REF!</definedName>
    <definedName name="ｌ" hidden="1">{"VIEW1",#N/A,FALSE,"春木";"VIEW2",#N/A,FALSE,"春木";"VIEW3",#N/A,FALSE,"春木"}</definedName>
    <definedName name="ＬＨ">#REF!</definedName>
    <definedName name="lo" hidden="1">{"'Sheet1'!$A$1:$O$49"}</definedName>
    <definedName name="ＬサＨ">#REF!</definedName>
    <definedName name="Ｌサホ">#REF!</definedName>
    <definedName name="ＬニＨ">#REF!</definedName>
    <definedName name="Ｌニホ">#REF!</definedName>
    <definedName name="Ｌホ">#REF!</definedName>
    <definedName name="ＭＨ">#REF!</definedName>
    <definedName name="Ｍホ">#REF!</definedName>
    <definedName name="ｎ">'[9]１．社内ﾈｯﾄﾜｰｸﾊｰﾄﾞｳｪｱ'!#REF!</definedName>
    <definedName name="ＯＨ">#REF!</definedName>
    <definedName name="OPT_NO">[10]!OPT_NO</definedName>
    <definedName name="OPT_YES">[10]!OPT_YES</definedName>
    <definedName name="Ｏホ">#REF!</definedName>
    <definedName name="PG単価">[11]明細合計!#REF!</definedName>
    <definedName name="PG田中">#REF!</definedName>
    <definedName name="_xlnm.Print_Area" localSheetId="2">'2-MenuOCD'!$A$1:$G$440</definedName>
    <definedName name="PrintDaicho">[12]!PrintDaicho</definedName>
    <definedName name="Query___ページを指定して会社別作業パレットを取得する">[3]項目移送!#REF!</definedName>
    <definedName name="Query___ページを指定して組織別作業パレットを取得する">[3]項目移送!#REF!</definedName>
    <definedName name="QuitDaicho">[12]!QuitDaicho</definedName>
    <definedName name="SE単価">[11]明細合計!#REF!</definedName>
    <definedName name="sisann" hidden="1">#REF!</definedName>
    <definedName name="sss" hidden="1">#REF!</definedName>
    <definedName name="SS単価">#REF!</definedName>
    <definedName name="STEP概算">#REF!</definedName>
    <definedName name="ＳＷ">#REF!</definedName>
    <definedName name="Ver002001006特休残管理対応" hidden="1">#REF!</definedName>
    <definedName name="ｗ">'[7]見積明細(ハードのみ）'!#REF!</definedName>
    <definedName name="WC単価">'[7]見積明細(ハードのみ）'!$X$5:$X$34</definedName>
    <definedName name="wrn.MIND." hidden="1">{#N/A,#N/A,TRUE,"Sheet2";#N/A,#N/A,TRUE,"Sheet3";#N/A,#N/A,TRUE,"Sheet4";#N/A,#N/A,TRUE,"Sheet1"}</definedName>
    <definedName name="wrn.PRINT_ALL." hidden="1">{"VIEW1",#N/A,FALSE,"春木";"VIEW2",#N/A,FALSE,"春木";"VIEW3",#N/A,FALSE,"春木"}</definedName>
    <definedName name="wrn.REPORT1." hidden="1">{"VIEW1",#N/A,FALSE,"懸案事項";"VIEW2",#N/A,FALSE,"懸案事項"}</definedName>
    <definedName name="ＸＸＸ" hidden="1">{"'Sheet1'!$A$1:$I$153"}</definedName>
    <definedName name="あ">#REF!</definedName>
    <definedName name="あ１">#REF!</definedName>
    <definedName name="ああ" hidden="1">#REF!</definedName>
    <definedName name="あああ" hidden="1">{#N/A,#N/A,TRUE,"Sheet2";#N/A,#N/A,TRUE,"Sheet3";#N/A,#N/A,TRUE,"Sheet4";#N/A,#N/A,TRUE,"Sheet1"}</definedName>
    <definedName name="ああああ" hidden="1">#REF!</definedName>
    <definedName name="あああああ" hidden="1">{"'Sheet1'!$A$1:$I$153"}</definedName>
    <definedName name="ああああああああああ">#REF!</definedName>
    <definedName name="あい" hidden="1">#REF!</definedName>
    <definedName name="あいう" hidden="1">{"VIEW1",#N/A,FALSE,"懸案事項";"VIEW2",#N/A,FALSE,"懸案事項"}</definedName>
    <definedName name="ありがとうございました。" hidden="1">{"VIEW1",#N/A,FALSE,"懸案事項";"VIEW2",#N/A,FALSE,"懸案事項"}</definedName>
    <definedName name="い" hidden="1">#REF!</definedName>
    <definedName name="え" hidden="1">#REF!</definedName>
    <definedName name="えらー" hidden="1">[13]表紙!#REF!</definedName>
    <definedName name="エラー一覧" hidden="1">[13]表紙!#REF!</definedName>
    <definedName name="クＨ">#REF!</definedName>
    <definedName name="クサＨ">#REF!</definedName>
    <definedName name="クサホ">#REF!</definedName>
    <definedName name="クにＨ">#REF!</definedName>
    <definedName name="クニホ">#REF!</definedName>
    <definedName name="クホ">#REF!</definedName>
    <definedName name="コアタイム時間横棒">[2]項目移送!#REF!</definedName>
    <definedName name="サＨ">'[14]１．社内ﾈｯﾄﾜｰｸﾊｰﾄﾞｳｪｱ'!#REF!</definedName>
    <definedName name="サホ">'[14]１．社内ﾈｯﾄﾜｰｸﾊｰﾄﾞｳｪｱ'!#REF!</definedName>
    <definedName name="サホ1">#REF!</definedName>
    <definedName name="ｻﾎﾟｰﾄﾏﾆｭｱﾙ" hidden="1">#REF!</definedName>
    <definedName name="サンプル" hidden="1">#REF!</definedName>
    <definedName name="サンプル２" hidden="1">[13]表紙!#REF!</definedName>
    <definedName name="サンプルあ" hidden="1">[13]表紙!#REF!</definedName>
    <definedName name="すすす" hidden="1">[13]定義書!#REF!</definedName>
    <definedName name="だ" hidden="1">{"'Sheet1'!$A$1:$I$153"}</definedName>
    <definedName name="タスクドキュメント１" hidden="1">#REF!</definedName>
    <definedName name="ｯb" hidden="1">{"'Sheet1'!$A$1:$I$153"}</definedName>
    <definedName name="ツール別見積工数">#REF!</definedName>
    <definedName name="ディテール" hidden="1">[13]表紙!#REF!</definedName>
    <definedName name="テーブル項目">[15]項目定義書!$A$3:$E$364</definedName>
    <definedName name="テスト５" hidden="1">{"'Sheet1'!$A$1:$I$153"}</definedName>
    <definedName name="てててて" hidden="1">{"'Sheet1'!$A$1:$I$153"}</definedName>
    <definedName name="とととと" hidden="1">{"'Sheet1'!$A$1:$I$153"}</definedName>
    <definedName name="ドラッグでガントチャートを伸縮操作する_休憩時間横棒以外">[2]項目移送!#REF!</definedName>
    <definedName name="ドラッグでフレックス勤務時間横棒の移動操作">#REF!</definedName>
    <definedName name="ドラッグでフレックス勤務時間横棒の伸縮操作">#REF!</definedName>
    <definedName name="ドラッグで休憩時間横棒を移動操作する">[2]項目移送!#REF!</definedName>
    <definedName name="ハ１">#REF!</definedName>
    <definedName name="は２">#REF!</definedName>
    <definedName name="ハ２ホ">#REF!</definedName>
    <definedName name="は３">#REF!</definedName>
    <definedName name="ハサホ">#REF!</definedName>
    <definedName name="ﾊﾞｽ･ﾀｸｼｰ">#REF!</definedName>
    <definedName name="ハホ">#REF!</definedName>
    <definedName name="パラメータ項目" hidden="1">#REF!</definedName>
    <definedName name="パレット選択モードに変換する">[3]項目移送!#REF!</definedName>
    <definedName name="ファイル展開">#N/A</definedName>
    <definedName name="フレックス_コアタイム_時間横棒の再表示">[2]UI処理!#REF!</definedName>
    <definedName name="フレックスコアタイム時間横棒の再表示">[2]UI処理!#REF!</definedName>
    <definedName name="フレックス勤務時間横棒">[2]項目移送!#REF!</definedName>
    <definedName name="ヘッダー">#REF!</definedName>
    <definedName name="ボタン制御マトリクス" hidden="1">#REF!</definedName>
    <definedName name="ユーザー一覧">'[16]工数計算(ﾈｯﾄﾜｰｸ）'!#REF!</definedName>
    <definedName name="ユーザー固有情報の新規作成">#REF!</definedName>
    <definedName name="ワイドに">[17]!ワイドに</definedName>
    <definedName name="んんんん" hidden="1">{"'Sheet1'!$A$1:$I$153"}</definedName>
    <definedName name="育児介護短時間横棒の作成">[3]項目移送!#REF!</definedName>
    <definedName name="一般社員時間外労働手当部門別集計ｸｴﾘｰ">#REF!</definedName>
    <definedName name="印刷">[18]!印刷</definedName>
    <definedName name="応援時間横棒の作成">[3]項目移送!#REF!</definedName>
    <definedName name="応援者の職場名を表示しない">#REF!</definedName>
    <definedName name="応援者の職場名を表示する">#REF!</definedName>
    <definedName name="応援者の職場名を表示する_A3_4_はチェックされていない">#REF!</definedName>
    <definedName name="応援者の職場名を表示する_A3_4_はチェックされている">#REF!</definedName>
    <definedName name="価格表">#REF!</definedName>
    <definedName name="画面1">#REF!</definedName>
    <definedName name="画面2">#REF!</definedName>
    <definedName name="画面３">#REF!</definedName>
    <definedName name="画面4">#REF!</definedName>
    <definedName name="画面5">#REF!</definedName>
    <definedName name="画面6">#REF!</definedName>
    <definedName name="画面7">#REF!</definedName>
    <definedName name="解析">#N/A</definedName>
    <definedName name="開始時刻・終了時刻の手入力をチェック_する">#REF!</definedName>
    <definedName name="開始時刻順に並び替える_A3_3_はチェックされていない">#REF!</definedName>
    <definedName name="開始時刻順に並び替える_A3_3_はチェックされている">#REF!</definedName>
    <definedName name="概要_基準日設定" hidden="1">#REF!</definedName>
    <definedName name="関連表" hidden="1">#REF!</definedName>
    <definedName name="関連表２" hidden="1">#REF!</definedName>
    <definedName name="希望_A1_3_をクリックする">#REF!</definedName>
    <definedName name="機種SORT">[19]!機種SORT</definedName>
    <definedName name="機能別原価">#REF!</definedName>
    <definedName name="起動する">#REF!</definedName>
    <definedName name="起動する時に_個人スケジュール修正_職場別_から情報を取得する。">#REF!</definedName>
    <definedName name="休暇時間横棒の作成">[3]項目移送!#REF!</definedName>
    <definedName name="休憩時間横棒">[2]項目移送!#REF!</definedName>
    <definedName name="休憩時間横棒_A8_4_の生成">[3]UI処理!#REF!</definedName>
    <definedName name="休憩時間横棒の表示">#REF!</definedName>
    <definedName name="休憩時間横棒作成">[3]項目移送!#REF!</definedName>
    <definedName name="勤務合計の試算">[2]項目移送!#REF!</definedName>
    <definedName name="勤務種類コード_A6_2_の勤務種類は既存時に_勤務種類情報を表示する">[2]項目移送!#REF!</definedName>
    <definedName name="勤務種類入力時_就業時間帯入力時">#REF!</definedName>
    <definedName name="勤務種類名称_A6_3_・就業時間帯名称_A6_6_をクリックする">#REF!</definedName>
    <definedName name="勤務情報存在から処理">#REF!</definedName>
    <definedName name="銀行の登録48">#REF!</definedName>
    <definedName name="銀行の登録67">#REF!</definedName>
    <definedName name="銀行の登録7">#REF!</definedName>
    <definedName name="見やすく">[17]!見やすく</definedName>
    <definedName name="見積工数">#REF!</definedName>
    <definedName name="原価">#REF!</definedName>
    <definedName name="工程別生産性">#REF!</definedName>
    <definedName name="行事_A2_1_6_をクリックする">#REF!</definedName>
    <definedName name="項目名の登録1">#REF!</definedName>
    <definedName name="項目名の登録2">#REF!</definedName>
    <definedName name="項目名の登録3">#REF!</definedName>
    <definedName name="項目名の登録4">#REF!</definedName>
    <definedName name="項目名の登録5">#REF!</definedName>
    <definedName name="項目名の登録6">#REF!</definedName>
    <definedName name="項目名の登録7">#REF!</definedName>
    <definedName name="項目名の登録8">#REF!</definedName>
    <definedName name="作業モード" hidden="1">#REF!</definedName>
    <definedName name="作業モードの場合">[3]項目移送!#REF!</definedName>
    <definedName name="作業時間横棒を作業貼り付けできる範囲">[3]UI処理!#REF!</definedName>
    <definedName name="作業詳細ダイアログ起動処理">[3]項目移送!#REF!</definedName>
    <definedName name="作業選択モードに変換する">[3]項目移送!#REF!</definedName>
    <definedName name="削除０１" hidden="1">'[1]テーブル定義書（案件番号採番）'!#REF!</definedName>
    <definedName name="削除０２" hidden="1">#REF!</definedName>
    <definedName name="削除０３" hidden="1">#REF!</definedName>
    <definedName name="削除０４" hidden="1">'[1]テーブル定義書（案件番号採番）'!#REF!</definedName>
    <definedName name="削除０５" hidden="1">#REF!</definedName>
    <definedName name="削除０６" hidden="1">#REF!</definedName>
    <definedName name="削除０７" hidden="1">'[1]テーブル定義書（案件番号採番）'!#REF!</definedName>
    <definedName name="削除０８" hidden="1">#REF!</definedName>
    <definedName name="削除０９" hidden="1">#REF!</definedName>
    <definedName name="仕切り">'[7]見積明細(ハードのみ）'!$R$5:$R$34</definedName>
    <definedName name="仕切単価">'[7]見積明細(ハードのみ）'!$R$5:$R$34</definedName>
    <definedName name="時間外労働時間横棒の表示">#REF!</definedName>
    <definedName name="社共単価">'[7]見積明細(ハードのみ）'!$T$5:$T$34</definedName>
    <definedName name="種別">#REF!</definedName>
    <definedName name="就業時間帯コード_A6_5_の就業時間帯は既存時に_就業時間帯情報を表示する">[2]項目移送!#REF!</definedName>
    <definedName name="終了">[20]!終了</definedName>
    <definedName name="住民税115">#REF!</definedName>
    <definedName name="住民税96">#REF!</definedName>
    <definedName name="住民税納付先の登録7">#REF!</definedName>
    <definedName name="重複" hidden="1">[21]表紙!#REF!</definedName>
    <definedName name="宿泊">#REF!</definedName>
    <definedName name="宿泊単金">#REF!</definedName>
    <definedName name="処理サイクル" hidden="1">{"'Sheet1'!$A$1:$I$153"}</definedName>
    <definedName name="詳細ダイアログから戻る">#REF!</definedName>
    <definedName name="詳細ダイアログ起動">#REF!</definedName>
    <definedName name="詳細設定画面から戻る">#REF!</definedName>
    <definedName name="詳細設定画面を起動する">#REF!</definedName>
    <definedName name="人日原価">#REF!</definedName>
    <definedName name="設計書">#N/A</definedName>
    <definedName name="前週送り">#REF!</definedName>
    <definedName name="操作単位選択_A3_2_を選択する">#REF!</definedName>
    <definedName name="対象期間">#REF!</definedName>
    <definedName name="単価">#REF!</definedName>
    <definedName name="単価種別">#REF!</definedName>
    <definedName name="値引単価">'[7]見積明細(ハードのみ）'!$J$5:$J$34</definedName>
    <definedName name="直扱単価">'[7]見積明細(ハードのみ）'!$V$5:$V$34</definedName>
    <definedName name="通常勤務時間横棒">[2]項目移送!#REF!</definedName>
    <definedName name="通常勤務時間横棒の再表示">[2]UI処理!#REF!</definedName>
    <definedName name="定価">#REF!</definedName>
    <definedName name="電子帳票仕様" hidden="1">[22]表紙!#REF!</definedName>
    <definedName name="電車">#REF!</definedName>
    <definedName name="日帰り">#REF!</definedName>
    <definedName name="日帰り単金">#REF!</definedName>
    <definedName name="日付別勤務情報で再表示する">#REF!</definedName>
    <definedName name="売値">#REF!</definedName>
    <definedName name="飛行機">#REF!</definedName>
    <definedName name="備考">'[7]見積明細(ハードのみ）'!$AA$5:$AA$34</definedName>
    <definedName name="標準価格">'[7]見積明細(ハードのみ）'!$C$5:$H$34</definedName>
    <definedName name="部">'[7]見積明細(ハードのみ）'!$Z$5:$Z$34</definedName>
    <definedName name="部門別時間外労働手当状況">#REF!</definedName>
    <definedName name="返戻種類追加" hidden="1">{"'Sheet1'!$A$1:$I$153"}</definedName>
    <definedName name="返戻種類追加２" hidden="1">{"'Sheet1'!$A$1:$I$153"}</definedName>
    <definedName name="保守委託単価">'[7]見積明細(ハードのみ）'!$N$5:$N$34</definedName>
    <definedName name="保守支援単価">'[7]見積明細(ハードのみ）'!$P$5:$P$34</definedName>
    <definedName name="保守単価">'[7]見積明細(ハードのみ）'!$L$5:$L$34</definedName>
    <definedName name="流動勤務時間横棒の再表示">[2]UI処理!#REF!</definedName>
  </definedNames>
  <calcPr calcId="152511"/>
  <customWorkbookViews>
    <customWorkbookView name="景 方 - 個人用ビュー" guid="{94F9D0D2-EC39-4B28-A9CE-EF6F4BDE43E7}" mergeInterval="0" personalView="1" maximized="1" xWindow="-8" yWindow="-8" windowWidth="1936" windowHeight="1056" activeSheetId="2"/>
    <customWorkbookView name="大竹 紅美子 - 個人用ビュー" guid="{7B14AD61-6706-4BF4-8DB1-E7C615A7F516}" mergeInterval="0" personalView="1" maximized="1" xWindow="59" yWindow="-8" windowWidth="1869" windowHeight="1096" activeSheetId="2"/>
    <customWorkbookView name="Pham Van Dan - 個人用ビュー" guid="{EC12C215-BC47-4FC8-85F3-3C4C1C825C4C}" mergeInterval="0" personalView="1" maximized="1" xWindow="-8" yWindow="-8" windowWidth="1936" windowHeight="1056" activeSheetId="2"/>
    <customWorkbookView name="三浦 寛子 - 個人用ビュー" guid="{5E7A591E-0B80-4110-8562-092D76725BFD}" mergeInterval="0" personalView="1" maximized="1" xWindow="-8" yWindow="-8" windowWidth="1936" windowHeight="109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7" l="1"/>
  <c r="F343" i="57" l="1"/>
  <c r="F342" i="57"/>
  <c r="F323" i="57"/>
  <c r="F322" i="57"/>
  <c r="F302" i="57"/>
  <c r="F301" i="57"/>
  <c r="F283" i="57"/>
  <c r="F282" i="57"/>
  <c r="F268" i="57"/>
  <c r="F267" i="57"/>
  <c r="F145" i="57"/>
  <c r="F144" i="57"/>
  <c r="F123" i="57"/>
  <c r="F122" i="57"/>
  <c r="F46" i="57"/>
  <c r="F45" i="57"/>
  <c r="F33" i="57"/>
  <c r="F32" i="57"/>
  <c r="F19" i="57"/>
  <c r="F17" i="57"/>
  <c r="F16" i="57"/>
  <c r="F15" i="57"/>
  <c r="F8" i="57"/>
  <c r="F7" i="57"/>
  <c r="F6" i="57"/>
  <c r="F361" i="57" s="1"/>
  <c r="E180" i="56"/>
  <c r="E187" i="56" s="1"/>
  <c r="E170" i="56"/>
  <c r="E160" i="56"/>
  <c r="E150" i="56"/>
  <c r="E140" i="56"/>
  <c r="E128" i="56"/>
  <c r="E116" i="56"/>
  <c r="E105" i="56"/>
  <c r="E95" i="56"/>
  <c r="E85" i="56"/>
  <c r="E71" i="56"/>
  <c r="E57" i="56"/>
  <c r="E54" i="56"/>
  <c r="E47" i="56"/>
  <c r="E37" i="56"/>
  <c r="E34" i="56"/>
  <c r="E27" i="56"/>
  <c r="E17" i="56"/>
  <c r="E8" i="56"/>
  <c r="V6" i="17" l="1"/>
  <c r="X9" i="17" l="1"/>
  <c r="V9" i="17"/>
  <c r="W9" i="17" s="1"/>
  <c r="U9" i="17"/>
  <c r="T9" i="17"/>
  <c r="F9" i="17"/>
  <c r="X10" i="17" l="1"/>
  <c r="V10" i="17"/>
  <c r="W10" i="17" s="1"/>
  <c r="U10" i="17"/>
  <c r="T10" i="17"/>
  <c r="F10" i="17"/>
  <c r="H10" i="17" s="1"/>
  <c r="AC9" i="17" l="1"/>
  <c r="G9" i="17"/>
  <c r="H9" i="17"/>
  <c r="AC10" i="17"/>
  <c r="G10" i="17"/>
  <c r="Z12" i="17" l="1"/>
  <c r="Y12" i="17"/>
  <c r="S12" i="17"/>
  <c r="R12" i="17"/>
  <c r="Q12" i="17"/>
  <c r="P12" i="17"/>
  <c r="N12" i="17"/>
  <c r="M12" i="17"/>
  <c r="L12" i="17"/>
  <c r="K12" i="17"/>
  <c r="J12" i="17"/>
  <c r="I12" i="17"/>
  <c r="O12" i="17"/>
  <c r="X8" i="17"/>
  <c r="V8" i="17"/>
  <c r="W8" i="17" s="1"/>
  <c r="U8" i="17"/>
  <c r="T8" i="17"/>
  <c r="F8" i="17"/>
  <c r="X7" i="17"/>
  <c r="V7" i="17"/>
  <c r="W7" i="17" s="1"/>
  <c r="U7" i="17"/>
  <c r="T7" i="17"/>
  <c r="F7" i="17"/>
  <c r="H7" i="17" s="1"/>
  <c r="U6" i="17"/>
  <c r="T6" i="17"/>
  <c r="F6" i="17"/>
  <c r="G6" i="17" s="1"/>
  <c r="H8" i="17" l="1"/>
  <c r="G8" i="17"/>
  <c r="W6" i="17"/>
  <c r="W12" i="17" s="1"/>
  <c r="V12" i="17"/>
  <c r="G7" i="17"/>
  <c r="H6" i="17"/>
  <c r="T12" i="17"/>
  <c r="X12" i="17"/>
  <c r="U12" i="17"/>
  <c r="AC7" i="17"/>
  <c r="AC8" i="17"/>
  <c r="F12" i="17"/>
  <c r="AC6" i="17" l="1"/>
  <c r="AC12" i="17" s="1"/>
  <c r="AC13" i="17" l="1"/>
  <c r="AC14" i="17"/>
  <c r="AC16" i="17" l="1"/>
  <c r="AC17" i="17" l="1"/>
  <c r="E30" i="17" l="1"/>
  <c r="E29" i="17"/>
  <c r="E46" i="17"/>
  <c r="E31" i="17"/>
  <c r="E32" i="17"/>
  <c r="E47" i="17"/>
  <c r="E35" i="17"/>
  <c r="E34" i="17"/>
  <c r="E36" i="17"/>
  <c r="E37" i="17"/>
  <c r="E44" i="17"/>
  <c r="AC18" i="17"/>
  <c r="E38" i="17"/>
  <c r="E28" i="17"/>
  <c r="E45" i="17"/>
  <c r="E39" i="17"/>
  <c r="E40" i="17"/>
  <c r="E27" i="17" l="1"/>
  <c r="E43" i="17"/>
</calcChain>
</file>

<file path=xl/comments1.xml><?xml version="1.0" encoding="utf-8"?>
<comments xmlns="http://schemas.openxmlformats.org/spreadsheetml/2006/main">
  <authors>
    <author>Nguyen Le Bao Son</author>
  </authors>
  <commentList>
    <comment ref="E264" authorId="0" shapeId="0">
      <text>
        <r>
          <rPr>
            <b/>
            <sz val="9"/>
            <color indexed="81"/>
            <rFont val="Tahoma"/>
            <family val="2"/>
          </rPr>
          <t>Nguyen Le Bao Son:</t>
        </r>
        <r>
          <rPr>
            <sz val="9"/>
            <color indexed="81"/>
            <rFont val="Tahoma"/>
            <family val="2"/>
          </rPr>
          <t xml:space="preserve">
Command Mà lại không có biểu thị gì cả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Vu Tien Lam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này còn phụ thuộc vào số người làm, nếu có nhiều người cùng code 1 màn hình thì cần nhân thêm hệ số
1 dev, 1 tester: dev(2/3), tester(1/3)
2 dev, 1 tester: dev(2/3)*2, tester(1/3)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QA作成、担当者相談、回答理解 
1 dev, 1 tester: dev(2/3), tester(1/3)
2 dev, 1 tester: dev(2/3)*2, tester(1/3)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⑥ Coder Mutual CodeReview </t>
        </r>
      </text>
    </comment>
    <comment ref="X3" authorId="1" shapeId="0">
      <text>
        <r>
          <rPr>
            <sz val="9"/>
            <color indexed="81"/>
            <rFont val="Tahoma"/>
            <family val="2"/>
          </rPr>
          <t xml:space="preserve">Test theo checksheet + evidence
</t>
        </r>
      </text>
    </comment>
  </commentList>
</comments>
</file>

<file path=xl/sharedStrings.xml><?xml version="1.0" encoding="utf-8"?>
<sst xmlns="http://schemas.openxmlformats.org/spreadsheetml/2006/main" count="553" uniqueCount="258">
  <si>
    <t>作業分割構成</t>
    <phoneticPr fontId="7" type="noConversion"/>
  </si>
  <si>
    <t>番号</t>
    <rPh sb="0" eb="2">
      <t>ﾊﾞﾝｺﾞｳ</t>
    </rPh>
    <phoneticPr fontId="7" type="noConversion"/>
  </si>
  <si>
    <t>機能ID</t>
    <rPh sb="0" eb="2">
      <t>ｷﾉｳ</t>
    </rPh>
    <phoneticPr fontId="7" type="noConversion"/>
  </si>
  <si>
    <t>タスク細目</t>
    <phoneticPr fontId="7" type="noConversion"/>
  </si>
  <si>
    <t>複雑度</t>
  </si>
  <si>
    <t>工数（人時）</t>
    <rPh sb="0" eb="2">
      <t>ｺｳｽｳ</t>
    </rPh>
    <rPh sb="3" eb="4">
      <t>ﾆﾝ</t>
    </rPh>
    <rPh sb="4" eb="5">
      <t>ｼﾞ</t>
    </rPh>
    <phoneticPr fontId="7" type="noConversion"/>
  </si>
  <si>
    <t>合計</t>
    <rPh sb="0" eb="2">
      <t>ｺﾞｳｹｲ</t>
    </rPh>
    <phoneticPr fontId="7" type="noConversion"/>
  </si>
  <si>
    <t>要件・設計理解</t>
  </si>
  <si>
    <t xml:space="preserve">翻訳（設計書・仕様書） </t>
  </si>
  <si>
    <t xml:space="preserve">⑫ Interpretation（QA) </t>
  </si>
  <si>
    <t>説明会</t>
  </si>
  <si>
    <t>ドメインクラス図作成</t>
  </si>
  <si>
    <t>UI技術設計</t>
  </si>
  <si>
    <t>テーブル設計</t>
  </si>
  <si>
    <t>設計レビュー</t>
    <phoneticPr fontId="7" type="noConversion"/>
  </si>
  <si>
    <t>Code Domain</t>
  </si>
  <si>
    <t>Code UnitTest</t>
  </si>
  <si>
    <t>Code UI</t>
  </si>
  <si>
    <t>内部実装</t>
  </si>
  <si>
    <t>ソースレビュー
(Mutual)</t>
  </si>
  <si>
    <t>製造者テスト</t>
  </si>
  <si>
    <t>テストチェックシート作る</t>
  </si>
  <si>
    <t>テストチェックシートレビュー</t>
  </si>
  <si>
    <t>単体テスト</t>
  </si>
  <si>
    <t>納品前検査</t>
    <phoneticPr fontId="7"/>
  </si>
  <si>
    <t>デバッグ
(reworking code 0.1 + test 0.05)</t>
  </si>
  <si>
    <t>Dev 理解</t>
  </si>
  <si>
    <t>Tester 理解</t>
  </si>
  <si>
    <t>Dev debug</t>
  </si>
  <si>
    <t>Tester debug</t>
  </si>
  <si>
    <t>開発(新規製造）</t>
    <rPh sb="0" eb="2">
      <t>ｶｲﾊﾂ</t>
    </rPh>
    <rPh sb="3" eb="5">
      <t>ｼﾝｷ</t>
    </rPh>
    <rPh sb="5" eb="7">
      <t>ｾｲｿﾞｳ</t>
    </rPh>
    <phoneticPr fontId="7" type="noConversion"/>
  </si>
  <si>
    <t>中</t>
  </si>
  <si>
    <t>開発合計</t>
    <rPh sb="0" eb="2">
      <t>ｶｲﾊﾂ</t>
    </rPh>
    <rPh sb="2" eb="4">
      <t>ｺﾞｳｹｲ</t>
    </rPh>
    <phoneticPr fontId="7" type="noConversion"/>
  </si>
  <si>
    <t>実装工数ｘ10％</t>
    <phoneticPr fontId="7"/>
  </si>
  <si>
    <t>管理合計</t>
    <rPh sb="0" eb="2">
      <t>ｶﾝﾘ</t>
    </rPh>
    <rPh sb="2" eb="4">
      <t>ｺﾞｳｹｲ</t>
    </rPh>
    <phoneticPr fontId="7" type="noConversion"/>
  </si>
  <si>
    <t>総合計</t>
    <rPh sb="0" eb="2">
      <t>ｿｳｺﾞｳ</t>
    </rPh>
    <rPh sb="2" eb="3">
      <t>ｹｲ</t>
    </rPh>
    <phoneticPr fontId="7" type="noConversion"/>
  </si>
  <si>
    <t>人月</t>
    <rPh sb="0" eb="2">
      <t>ﾆﾝｹﾞﾂ</t>
    </rPh>
    <phoneticPr fontId="7" type="noConversion"/>
  </si>
  <si>
    <t>複雑度ついて</t>
    <rPh sb="0" eb="2">
      <t>ﾌｸｻﾞﾂ</t>
    </rPh>
    <rPh sb="2" eb="3">
      <t>ﾄﾞ</t>
    </rPh>
    <phoneticPr fontId="7" type="noConversion"/>
  </si>
  <si>
    <t>　低：単純なデータの表示、登録</t>
    <rPh sb="1" eb="2">
      <t>ﾃｲ</t>
    </rPh>
    <rPh sb="3" eb="5">
      <t>ﾀﾝｼﾞｭﾝ</t>
    </rPh>
    <rPh sb="10" eb="12">
      <t>ﾋｮｳｼﾞ</t>
    </rPh>
    <rPh sb="13" eb="15">
      <t>ﾄｳﾛｸ</t>
    </rPh>
    <phoneticPr fontId="7" type="noConversion"/>
  </si>
  <si>
    <t>　中：低の処理に加え、ダイアログの作成や印刷処理など処理が発生する場合</t>
    <rPh sb="1" eb="2">
      <t>ﾁｭｳ</t>
    </rPh>
    <rPh sb="5" eb="7">
      <t>ｼｮﾘ</t>
    </rPh>
    <rPh sb="8" eb="9">
      <t>ｸﾜ</t>
    </rPh>
    <rPh sb="17" eb="19">
      <t>ｻｸｾｲ</t>
    </rPh>
    <rPh sb="20" eb="22">
      <t>ｲﾝｻﾂ</t>
    </rPh>
    <rPh sb="22" eb="24">
      <t>ｼｮﾘ</t>
    </rPh>
    <rPh sb="26" eb="28">
      <t>ｼｮﾘ</t>
    </rPh>
    <rPh sb="29" eb="31">
      <t>ﾊｯｾｲ</t>
    </rPh>
    <rPh sb="33" eb="35">
      <t>ﾊﾞｱｲ</t>
    </rPh>
    <phoneticPr fontId="7" type="noConversion"/>
  </si>
  <si>
    <t>　高：処理が複雑（履歴が関係するデータを扱う等、JavaScript・Ajax等の処理が利用、他テーブルを参照・更新する）なもの</t>
    <rPh sb="1" eb="2">
      <t>ｺｳ</t>
    </rPh>
    <rPh sb="3" eb="5">
      <t>ｼｮﾘ</t>
    </rPh>
    <rPh sb="6" eb="8">
      <t>ﾌｸｻﾞﾂ</t>
    </rPh>
    <rPh sb="9" eb="11">
      <t>ﾘﾚｷ</t>
    </rPh>
    <rPh sb="12" eb="14">
      <t>ｶﾝｹｲ</t>
    </rPh>
    <rPh sb="20" eb="21">
      <t>ｱﾂｶ</t>
    </rPh>
    <rPh sb="22" eb="23">
      <t>ﾄｳ</t>
    </rPh>
    <rPh sb="39" eb="40">
      <t>ﾄｳ</t>
    </rPh>
    <rPh sb="41" eb="43">
      <t>ｼｮﾘ</t>
    </rPh>
    <rPh sb="44" eb="46">
      <t>ﾘﾖｳ</t>
    </rPh>
    <rPh sb="47" eb="48">
      <t>ﾀ</t>
    </rPh>
    <rPh sb="53" eb="55">
      <t>ｻﾝｼｮｳ</t>
    </rPh>
    <rPh sb="56" eb="58">
      <t>ｺｳｼﾝ</t>
    </rPh>
    <phoneticPr fontId="7" type="noConversion"/>
  </si>
  <si>
    <t>超高：高の処理に加え、対応項目が多岐にわたる場合</t>
    <rPh sb="0" eb="1">
      <t>ﾁｮｳ</t>
    </rPh>
    <rPh sb="3" eb="4">
      <t>ｺｳ</t>
    </rPh>
    <rPh sb="5" eb="7">
      <t>ｼｮﾘ</t>
    </rPh>
    <rPh sb="8" eb="9">
      <t>ｸﾜ</t>
    </rPh>
    <rPh sb="11" eb="13">
      <t>ﾀｲｵｳ</t>
    </rPh>
    <rPh sb="13" eb="15">
      <t>ｺｳﾓｸ</t>
    </rPh>
    <rPh sb="16" eb="18">
      <t>ﾀｷ</t>
    </rPh>
    <rPh sb="22" eb="24">
      <t>ﾊﾞｱｲ</t>
    </rPh>
    <phoneticPr fontId="7" type="noConversion"/>
  </si>
  <si>
    <t>パーセント</t>
    <phoneticPr fontId="7" type="noConversion"/>
  </si>
  <si>
    <t>備考</t>
  </si>
  <si>
    <t>開発</t>
    <rPh sb="0" eb="2">
      <t>ｶｲﾊﾂ</t>
    </rPh>
    <phoneticPr fontId="7" type="noConversion"/>
  </si>
  <si>
    <t>オーバーヘッド管理</t>
    <rPh sb="7" eb="9">
      <t>ｶﾝﾘ</t>
    </rPh>
    <phoneticPr fontId="7" type="noConversion"/>
  </si>
  <si>
    <t>PM</t>
    <phoneticPr fontId="8"/>
  </si>
  <si>
    <t>通訳・翻訳</t>
    <rPh sb="0" eb="2">
      <t>ツウヤク</t>
    </rPh>
    <rPh sb="3" eb="5">
      <t>ホンヤク</t>
    </rPh>
    <phoneticPr fontId="8"/>
  </si>
  <si>
    <t>説明会</t>
    <rPh sb="0" eb="3">
      <t>セツメイカイ</t>
    </rPh>
    <phoneticPr fontId="8"/>
  </si>
  <si>
    <t>開発合計工数ｘ8％</t>
    <phoneticPr fontId="7"/>
  </si>
  <si>
    <t>（工数比率）</t>
  </si>
  <si>
    <t>要件・設計理解</t>
    <rPh sb="0" eb="2">
      <t>ﾖｳｹﾝ</t>
    </rPh>
    <rPh sb="3" eb="5">
      <t>ｾｯｹｲ</t>
    </rPh>
    <rPh sb="5" eb="7">
      <t>ﾘｶｲ</t>
    </rPh>
    <phoneticPr fontId="21" type="noConversion"/>
  </si>
  <si>
    <t>ドメイン実装</t>
    <rPh sb="4" eb="6">
      <t>ｼﾞｯｿｳ</t>
    </rPh>
    <phoneticPr fontId="21" type="noConversion"/>
  </si>
  <si>
    <t>UNIT TEST
UNIT TEST実装･実行</t>
    <rPh sb="19" eb="21">
      <t>ｼﾞｯｿｳ</t>
    </rPh>
    <rPh sb="22" eb="24">
      <t>ｼﾞｯｺｳ</t>
    </rPh>
    <phoneticPr fontId="21" type="noConversion"/>
  </si>
  <si>
    <t>UI実装</t>
    <rPh sb="2" eb="4">
      <t>ｼﾞｯｿｳ</t>
    </rPh>
    <phoneticPr fontId="21" type="noConversion"/>
  </si>
  <si>
    <t>Server実装</t>
    <rPh sb="6" eb="8">
      <t>ｼﾞｯｿｳ</t>
    </rPh>
    <phoneticPr fontId="21" type="noConversion"/>
  </si>
  <si>
    <t>帳票</t>
    <rPh sb="0" eb="2">
      <t>ﾁｮｳﾋｮｳ</t>
    </rPh>
    <phoneticPr fontId="22" type="noConversion"/>
  </si>
  <si>
    <t>コードレビュー</t>
    <phoneticPr fontId="21" type="noConversion"/>
  </si>
  <si>
    <t>製造者テスト</t>
    <rPh sb="0" eb="3">
      <t>ｾｲｿﾞｳｼｬ</t>
    </rPh>
    <phoneticPr fontId="21" type="noConversion"/>
  </si>
  <si>
    <t>単体テスト設計</t>
    <rPh sb="0" eb="2">
      <t>ﾀﾝﾀｲ</t>
    </rPh>
    <rPh sb="5" eb="7">
      <t>ｾｯｹｲ</t>
    </rPh>
    <phoneticPr fontId="21" type="noConversion"/>
  </si>
  <si>
    <t>単体テストレビュー</t>
    <rPh sb="0" eb="2">
      <t>ﾀﾝﾀｲ</t>
    </rPh>
    <phoneticPr fontId="21" type="noConversion"/>
  </si>
  <si>
    <t>単体テスト実行</t>
    <rPh sb="0" eb="2">
      <t>ﾀﾝﾀｲ</t>
    </rPh>
    <rPh sb="5" eb="7">
      <t>ｼﾞｯｺｳ</t>
    </rPh>
    <phoneticPr fontId="21" type="noConversion"/>
  </si>
  <si>
    <t>DEPLOY/納品前検査</t>
    <phoneticPr fontId="21" type="noConversion"/>
  </si>
  <si>
    <t>管理</t>
    <rPh sb="0" eb="2">
      <t>ｶﾝﾘ</t>
    </rPh>
    <phoneticPr fontId="21" type="noConversion"/>
  </si>
  <si>
    <t>開発</t>
    <rPh sb="0" eb="2">
      <t>ｶｲﾊﾂ</t>
    </rPh>
    <phoneticPr fontId="21" type="noConversion"/>
  </si>
  <si>
    <t>PM</t>
    <phoneticPr fontId="21" type="noConversion"/>
  </si>
  <si>
    <t>通訳・翻訳</t>
    <rPh sb="0" eb="2">
      <t>ﾂｳﾔｸ</t>
    </rPh>
    <rPh sb="3" eb="5">
      <t>ﾎﾝﾔｸ</t>
    </rPh>
    <phoneticPr fontId="21" type="noConversion"/>
  </si>
  <si>
    <t>説明会</t>
    <rPh sb="0" eb="3">
      <t>ｾﾂﾒｲｶｲ</t>
    </rPh>
    <phoneticPr fontId="21" type="noConversion"/>
  </si>
  <si>
    <t>修正ver</t>
    <rPh sb="0" eb="2">
      <t>シュウセイ</t>
    </rPh>
    <phoneticPr fontId="6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</si>
  <si>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</si>
  <si>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</si>
  <si>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</si>
  <si>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</si>
  <si>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\\192.168.50.4\share\500_新構想開発\02_要件定義\02_2次開発\02_運用要件定義\02-02_運用要件定義書\01_運用要件定義書\02_作業・工数業務\運用要件定義書_02作業・工数業務_(03)応援予定.xlsx</t>
    <phoneticPr fontId="6"/>
  </si>
  <si>
    <t>ドメイン仕様書</t>
    <phoneticPr fontId="6"/>
  </si>
  <si>
    <t>応援予定の機能制御</t>
    <phoneticPr fontId="6"/>
  </si>
  <si>
    <t>AR_応援予定の機能制御</t>
    <phoneticPr fontId="6"/>
  </si>
  <si>
    <t>RP_応援予定の機能制御Repository</t>
    <phoneticPr fontId="6"/>
  </si>
  <si>
    <t>implementをお願いします。</t>
    <rPh sb="11" eb="12">
      <t>ネガ</t>
    </rPh>
    <phoneticPr fontId="6"/>
  </si>
  <si>
    <t>勤務予定</t>
  </si>
  <si>
    <t>AR_勤務予定</t>
    <rPh sb="3" eb="7">
      <t>キンムヨテイ</t>
    </rPh>
    <phoneticPr fontId="6"/>
  </si>
  <si>
    <t>RP_勤務予定Repository</t>
    <rPh sb="3" eb="7">
      <t>キンムヨテイ</t>
    </rPh>
    <phoneticPr fontId="6"/>
  </si>
  <si>
    <t>implementをお願いします。（応援予定が増える）</t>
    <rPh sb="11" eb="12">
      <t>ネガ</t>
    </rPh>
    <phoneticPr fontId="6"/>
  </si>
  <si>
    <t>勤務予定を作る</t>
    <phoneticPr fontId="6"/>
  </si>
  <si>
    <t>DS_勤務予定を作る</t>
    <phoneticPr fontId="6"/>
  </si>
  <si>
    <t>シフトで勤務予定を作成する</t>
    <phoneticPr fontId="6"/>
  </si>
  <si>
    <t>DS_シフトで勤務予定を作成する</t>
    <phoneticPr fontId="6"/>
  </si>
  <si>
    <t>応援チケットで応援予定を変更する</t>
    <phoneticPr fontId="6"/>
  </si>
  <si>
    <t>DS_応援チケットで応援予定を変更する</t>
    <phoneticPr fontId="6"/>
  </si>
  <si>
    <t>日別勤怠の出退勤</t>
    <rPh sb="0" eb="4">
      <t>ヒベツキンタイ</t>
    </rPh>
    <rPh sb="5" eb="8">
      <t>シュッタイキン</t>
    </rPh>
    <phoneticPr fontId="6"/>
  </si>
  <si>
    <t>VO_日別勤怠の出退勤</t>
    <rPh sb="3" eb="7">
      <t>ヒベツキンタイ</t>
    </rPh>
    <rPh sb="8" eb="11">
      <t>シュッタイキン</t>
    </rPh>
    <phoneticPr fontId="6"/>
  </si>
  <si>
    <t>作業予定</t>
    <rPh sb="0" eb="2">
      <t>サギョウ</t>
    </rPh>
    <rPh sb="2" eb="4">
      <t>ヨテイ</t>
    </rPh>
    <phoneticPr fontId="7"/>
  </si>
  <si>
    <t>VO_作業予定</t>
    <rPh sb="3" eb="5">
      <t>サギョウ</t>
    </rPh>
    <rPh sb="5" eb="7">
      <t>ヨテイ</t>
    </rPh>
    <phoneticPr fontId="6"/>
  </si>
  <si>
    <t>VO_作業予定詳細</t>
    <rPh sb="3" eb="7">
      <t>サギョウヨテイ</t>
    </rPh>
    <rPh sb="7" eb="9">
      <t>ショウサイ</t>
    </rPh>
    <phoneticPr fontId="6"/>
  </si>
  <si>
    <t>作業予定を一括付与する</t>
    <rPh sb="0" eb="4">
      <t>サギョウヨテイ</t>
    </rPh>
    <rPh sb="5" eb="7">
      <t>イッカツ</t>
    </rPh>
    <rPh sb="7" eb="9">
      <t>フヨ</t>
    </rPh>
    <phoneticPr fontId="27"/>
  </si>
  <si>
    <t>DS_作業予定を一括付与する</t>
    <phoneticPr fontId="6"/>
  </si>
  <si>
    <t>応援予定</t>
    <rPh sb="0" eb="4">
      <t>オウエンヨテイ</t>
    </rPh>
    <phoneticPr fontId="6"/>
  </si>
  <si>
    <t>VO_応援予定</t>
    <rPh sb="3" eb="5">
      <t>オウエン</t>
    </rPh>
    <rPh sb="5" eb="7">
      <t>ヨテイ</t>
    </rPh>
    <phoneticPr fontId="6"/>
  </si>
  <si>
    <t>VO_応援予定詳細</t>
    <phoneticPr fontId="6"/>
  </si>
  <si>
    <t>応援可能な社員から応援予定を変更する</t>
    <phoneticPr fontId="6"/>
  </si>
  <si>
    <t>DS_応援可能な社員から応援予定を変更する</t>
    <phoneticPr fontId="6"/>
  </si>
  <si>
    <t>TP_応援可能な社員からの登録結果</t>
    <phoneticPr fontId="6"/>
  </si>
  <si>
    <t>社員の応援情報</t>
    <rPh sb="0" eb="2">
      <t>シャイン</t>
    </rPh>
    <rPh sb="3" eb="7">
      <t>オウエンジョウホウ</t>
    </rPh>
    <phoneticPr fontId="6"/>
  </si>
  <si>
    <t>準備中</t>
    <rPh sb="0" eb="3">
      <t>ジュンビチュウ</t>
    </rPh>
    <phoneticPr fontId="6"/>
  </si>
  <si>
    <t>社員の応援情報を取得する</t>
    <rPh sb="0" eb="2">
      <t>シャイン</t>
    </rPh>
    <rPh sb="3" eb="7">
      <t>オウエンジョウホウ</t>
    </rPh>
    <rPh sb="8" eb="10">
      <t>シュトク</t>
    </rPh>
    <phoneticPr fontId="6"/>
  </si>
  <si>
    <t>日別勤怠(Work)</t>
    <rPh sb="0" eb="2">
      <t>ヒベツ</t>
    </rPh>
    <rPh sb="2" eb="4">
      <t>キンタイ</t>
    </rPh>
    <phoneticPr fontId="6"/>
  </si>
  <si>
    <t>実装</t>
    <rPh sb="0" eb="2">
      <t>ジッソウ</t>
    </rPh>
    <phoneticPr fontId="6"/>
  </si>
  <si>
    <t>/nts.uk.ctx.at.schedule.dom/src/main/java/nts/uk/ctx/at/schedule/dom/schedule/support/SupportFunctionControl.java</t>
    <phoneticPr fontId="6"/>
  </si>
  <si>
    <t>/nts.uk.ctx.at.schedule.dom/src/main/java/nts/uk/ctx/at/schedule/dom/schedule/support/SupportFunctionControlRepository.java</t>
    <phoneticPr fontId="6"/>
  </si>
  <si>
    <t>/nts.uk.ctx.at.schedule.dom/src/main/java/nts/uk/ctx/at/schedule/dom/schedule/workschedule/WorkSchedule.java</t>
    <phoneticPr fontId="6"/>
  </si>
  <si>
    <t>/nts.uk.ctx.at.schedule.dom/src/main/java/nts/uk/ctx/at/schedule/dom/schedule/workschedule/WorkScheduleRepository.java</t>
    <phoneticPr fontId="6"/>
  </si>
  <si>
    <t>/nts.uk.ctx.at.schedule.dom/src/main/java/nts/uk/ctx/at/schedule/dom/schedule/workschedule/CreateWorkSchedule.java</t>
    <phoneticPr fontId="6"/>
  </si>
  <si>
    <t>シフトで勤務予定を作成する</t>
    <phoneticPr fontId="6"/>
  </si>
  <si>
    <t>/nts.uk.ctx.at.schedule.dom/src/main/java/nts/uk/ctx/at/schedule/dom/schedule/workschedule/CreateWorkScheduleByShift.java</t>
    <phoneticPr fontId="6"/>
  </si>
  <si>
    <t>応援チケットで応援予定を変更する</t>
    <phoneticPr fontId="6"/>
  </si>
  <si>
    <t>/nts.uk.ctx.at.schedule.dom/src/main/java/nts/uk/ctx/at/schedule/dom/schedule/workschedule/UpdateSupportScheduleBySupportTicket.java</t>
    <phoneticPr fontId="6"/>
  </si>
  <si>
    <t>/nts.uk.ctx.at.shared.dom/src/main/java/nts/uk/ctx/at/shared/dom/scherec/dailyattdcal/dailyattendance/attendancetime/TimeLeavingOfDailyAttd.java</t>
    <phoneticPr fontId="6"/>
  </si>
  <si>
    <t>/nts.uk.ctx.at.schedule.dom/src/main/java/nts/uk/ctx/at/schedule/dom/schedule/task/taskschedule/TaskSchedule.java</t>
    <phoneticPr fontId="6"/>
  </si>
  <si>
    <t>/nts.uk.ctx.at.schedule.dom/src/main/java/nts/uk/ctx/at/schedule/dom/schedule/task/taskschedule/TaskScheduleDetail.java</t>
    <phoneticPr fontId="6"/>
  </si>
  <si>
    <t>/nts.uk.ctx.at.schedule.dom/src/main/java/nts/uk/ctx/at/schedule/dom/schedule/task/taskschedule/GrantListOfTaskSchedule.java</t>
    <phoneticPr fontId="6"/>
  </si>
  <si>
    <t>/nts.uk.ctx.at.schedule.dom/src/main/java/nts/uk/ctx/at/schedule/dom/schedule/support/supportschedule/SupportSchedule.java</t>
    <phoneticPr fontId="6"/>
  </si>
  <si>
    <t>/nts.uk.ctx.at.schedule.dom/src/main/java/nts/uk/ctx/at/schedule/dom/schedule/support/supportschedule/SupportScheduleDetail.java</t>
    <phoneticPr fontId="6"/>
  </si>
  <si>
    <t>応援可能な社員から応援予定を変更する</t>
    <phoneticPr fontId="6"/>
  </si>
  <si>
    <t>/nts.uk.ctx.at.schedule.dom/src/main/java/nts/uk/ctx/at/schedule/dom/schedule/support/supportschedule/UpdateSupportScheduleFromSupportableEmployee.java</t>
    <phoneticPr fontId="6"/>
  </si>
  <si>
    <t>/nts.uk.ctx.at.schedule.dom/src/main/java/nts/uk/ctx/at/schedule/dom/schedule/support/supportschedule/RegisterResultFromSupportableEmployee.java</t>
    <phoneticPr fontId="6"/>
  </si>
  <si>
    <t>PrimitiveValue定義</t>
    <phoneticPr fontId="6"/>
  </si>
  <si>
    <t>\\192.168.50.4\share\500_新構想開発\03_概要設計\01_概要設計書\PrimitiveValue定義.xlsx</t>
    <phoneticPr fontId="6"/>
  </si>
  <si>
    <t>ER図</t>
    <phoneticPr fontId="6"/>
  </si>
  <si>
    <t>UKDesign.データベース.ER図.就業.contexts.勤務予定.勤務予定.応援.応援</t>
    <phoneticPr fontId="6"/>
  </si>
  <si>
    <t>応援予定</t>
    <phoneticPr fontId="6"/>
  </si>
  <si>
    <t>UKDesign.データベース.ER図.就業.contexts.勤務予定.勤務予定.応援.応援予定.応援予定</t>
    <phoneticPr fontId="6"/>
  </si>
  <si>
    <t>物理テーブル設計書・ドメイン・テーブル項目移送表</t>
    <phoneticPr fontId="6"/>
  </si>
  <si>
    <t>応援予定の機能制御</t>
    <phoneticPr fontId="6"/>
  </si>
  <si>
    <t>KSCMT_SUPPORT_FUNC_CTRL</t>
    <phoneticPr fontId="6"/>
  </si>
  <si>
    <t>KSCDT_SCH_SUPPORT</t>
    <phoneticPr fontId="6"/>
  </si>
  <si>
    <t>発注ID</t>
    <rPh sb="0" eb="2">
      <t>ハッチュウ</t>
    </rPh>
    <phoneticPr fontId="6"/>
  </si>
  <si>
    <t>O230</t>
    <phoneticPr fontId="6"/>
  </si>
  <si>
    <t>DDL</t>
    <phoneticPr fontId="6"/>
  </si>
  <si>
    <t>\\192.168.50.4\share\500_新構想開発\04_設計\70_データベース設計\ver4～\Script\20_差分\20220207\応援</t>
    <phoneticPr fontId="6"/>
  </si>
  <si>
    <t>Context.Appクラス</t>
    <phoneticPr fontId="6"/>
  </si>
  <si>
    <t>なし</t>
    <phoneticPr fontId="6"/>
  </si>
  <si>
    <t>画面設計書</t>
    <rPh sb="0" eb="2">
      <t>ガメン</t>
    </rPh>
    <rPh sb="2" eb="5">
      <t>セッケイショ</t>
    </rPh>
    <phoneticPr fontId="6"/>
  </si>
  <si>
    <t>ver6</t>
    <phoneticPr fontId="6"/>
  </si>
  <si>
    <t>KSU001_個人スケジュール修正(職場別)　A画面</t>
    <rPh sb="24" eb="26">
      <t>ガメン</t>
    </rPh>
    <phoneticPr fontId="6"/>
  </si>
  <si>
    <t>\\192.168.50.4\share\500_新構想開発\04_設計\60_UI設計\K_就業\KSU_個人スケジュール修正\KSU001_個人スケジュール修正(職場別)\ver4～\画面設計書-KSU001_個人スケジュール修正(職場別)_A-個人スケジュール修正(職場別).xlsx</t>
    <phoneticPr fontId="6"/>
  </si>
  <si>
    <t>更新</t>
    <rPh sb="0" eb="2">
      <t>コウシン</t>
    </rPh>
    <phoneticPr fontId="6"/>
  </si>
  <si>
    <t>KSU002_個人スケジュール修正(職場別)　A画面</t>
    <rPh sb="24" eb="26">
      <t>ガメン</t>
    </rPh>
    <phoneticPr fontId="6"/>
  </si>
  <si>
    <t>\\192.168.50.4\share\500_新構想開発\04_設計\60_UI設計\K_就業\KSU_個人スケジュール修正\KSU002_個人スケジュール修正(個人別)\ver4~\画面設計書-KSU002_個人スケジュール修正(個人別)_A.xlsx</t>
    <phoneticPr fontId="6"/>
  </si>
  <si>
    <t>画面側EA</t>
    <rPh sb="0" eb="2">
      <t>ガメン</t>
    </rPh>
    <rPh sb="2" eb="3">
      <t>ガワ</t>
    </rPh>
    <phoneticPr fontId="6"/>
  </si>
  <si>
    <t>UKDesign.UniversalK.就業.KSU_スケジュール.KSU001_個人スケジュール修正(職場別)</t>
    <phoneticPr fontId="6"/>
  </si>
  <si>
    <t>※AP層の変更所は下記のファイルを参照してください。</t>
    <rPh sb="3" eb="4">
      <t>ソウ</t>
    </rPh>
    <rPh sb="5" eb="7">
      <t>ヘンコウ</t>
    </rPh>
    <rPh sb="7" eb="8">
      <t>トコロ</t>
    </rPh>
    <rPh sb="9" eb="11">
      <t>カキ</t>
    </rPh>
    <rPh sb="17" eb="19">
      <t>サンショウ</t>
    </rPh>
    <phoneticPr fontId="6"/>
  </si>
  <si>
    <t>\\192.168.50.4\share\500_新構想開発\04_設計\00_JP⇒VN説明会\20220207　スケ①ー8 応援　予定管理基準運用\AP層の変更所(Cチーム分).xlsx</t>
    <rPh sb="88" eb="89">
      <t>ブン</t>
    </rPh>
    <phoneticPr fontId="6"/>
  </si>
  <si>
    <t>Screen</t>
  </si>
  <si>
    <t>Screen name</t>
  </si>
  <si>
    <t>Jobs</t>
  </si>
  <si>
    <t>Note</t>
  </si>
  <si>
    <t>Coding time</t>
  </si>
  <si>
    <t>Screen Image</t>
  </si>
  <si>
    <t>KSU001_個人スケジュール修正(職場別)</t>
  </si>
  <si>
    <t>A</t>
    <phoneticPr fontId="27"/>
  </si>
  <si>
    <t>個人スケジュール修正(職場別)</t>
  </si>
  <si>
    <t>画面イメージ</t>
  </si>
  <si>
    <t>0 note</t>
  </si>
  <si>
    <t>xhtml - html/binding/control</t>
  </si>
  <si>
    <t>remove 14 item</t>
    <phoneticPr fontId="27"/>
  </si>
  <si>
    <t>CSS</t>
    <phoneticPr fontId="1"/>
  </si>
  <si>
    <t>MVVM (dựng model, useCase, services)</t>
  </si>
  <si>
    <t>項目制御</t>
  </si>
  <si>
    <r>
      <t xml:space="preserve">có </t>
    </r>
    <r>
      <rPr>
        <sz val="10"/>
        <color theme="1"/>
        <rFont val="Meiryo UI"/>
        <family val="2"/>
        <charset val="128"/>
      </rPr>
      <t>0</t>
    </r>
    <r>
      <rPr>
        <sz val="10"/>
        <color theme="1"/>
        <rFont val="Meiryo UI"/>
        <family val="2"/>
        <charset val="128"/>
      </rPr>
      <t xml:space="preserve"> item liên quan giá trị ※, x, default</t>
    </r>
    <phoneticPr fontId="27"/>
  </si>
  <si>
    <t>処理概要</t>
  </si>
  <si>
    <r>
      <t xml:space="preserve">Có </t>
    </r>
    <r>
      <rPr>
        <sz val="10"/>
        <color theme="1"/>
        <rFont val="Meiryo UI"/>
        <family val="2"/>
        <charset val="128"/>
      </rPr>
      <t>0</t>
    </r>
    <r>
      <rPr>
        <sz val="10"/>
        <color theme="1"/>
        <rFont val="Meiryo UI"/>
        <family val="2"/>
        <charset val="128"/>
      </rPr>
      <t xml:space="preserve"> xử lý</t>
    </r>
    <phoneticPr fontId="27"/>
  </si>
  <si>
    <t>UI処理</t>
  </si>
  <si>
    <t>0 items</t>
    <phoneticPr fontId="27"/>
  </si>
  <si>
    <t>CSS</t>
    <phoneticPr fontId="1"/>
  </si>
  <si>
    <t>có 2 item liên quan giá trị ※, x, default</t>
  </si>
  <si>
    <r>
      <t xml:space="preserve">Có </t>
    </r>
    <r>
      <rPr>
        <sz val="10"/>
        <color theme="1"/>
        <rFont val="Meiryo UI"/>
        <family val="2"/>
        <charset val="128"/>
      </rPr>
      <t>0</t>
    </r>
    <r>
      <rPr>
        <sz val="10"/>
        <color theme="1"/>
        <rFont val="Meiryo UI"/>
        <family val="2"/>
        <charset val="128"/>
      </rPr>
      <t xml:space="preserve"> xử lý</t>
    </r>
    <phoneticPr fontId="27"/>
  </si>
  <si>
    <t>note</t>
  </si>
  <si>
    <t xml:space="preserve">set background,icon cho nhân viên support, order nhân viên support đến và đẩy xuống cuối danh sách nhân viên. </t>
  </si>
  <si>
    <t>個人スケジュール修正(職場別)</t>
    <phoneticPr fontId="27"/>
  </si>
  <si>
    <t>19 items</t>
  </si>
  <si>
    <t xml:space="preserve"> ※</t>
    <phoneticPr fontId="27"/>
  </si>
  <si>
    <t>A</t>
    <phoneticPr fontId="27"/>
  </si>
  <si>
    <t>24 items</t>
  </si>
  <si>
    <t>update list sid truyền lên</t>
  </si>
  <si>
    <t xml:space="preserve"> ※</t>
    <phoneticPr fontId="27"/>
  </si>
  <si>
    <r>
      <t xml:space="preserve">Có </t>
    </r>
    <r>
      <rPr>
        <sz val="10"/>
        <color theme="1"/>
        <rFont val="Meiryo UI"/>
        <family val="2"/>
        <charset val="128"/>
      </rPr>
      <t>0</t>
    </r>
    <r>
      <rPr>
        <sz val="10"/>
        <color theme="1"/>
        <rFont val="Meiryo UI"/>
        <family val="2"/>
        <charset val="128"/>
      </rPr>
      <t xml:space="preserve"> xử lý</t>
    </r>
    <phoneticPr fontId="27"/>
  </si>
  <si>
    <t>A</t>
    <phoneticPr fontId="27"/>
  </si>
  <si>
    <t>カードNOの登録_目次画面</t>
  </si>
  <si>
    <t>2 items (nhúng combobox vào Grid cuả Mạnh)</t>
  </si>
  <si>
    <t>CSS</t>
    <phoneticPr fontId="1"/>
  </si>
  <si>
    <t>có 0 item liên quan giá trị ※, x, default</t>
  </si>
  <si>
    <t xml:space="preserve"> ※</t>
    <phoneticPr fontId="27"/>
  </si>
  <si>
    <r>
      <t xml:space="preserve">Có </t>
    </r>
    <r>
      <rPr>
        <sz val="10"/>
        <color theme="1"/>
        <rFont val="Meiryo UI"/>
        <family val="2"/>
        <charset val="128"/>
      </rPr>
      <t>0</t>
    </r>
    <r>
      <rPr>
        <sz val="10"/>
        <color theme="1"/>
        <rFont val="Meiryo UI"/>
        <family val="2"/>
        <charset val="128"/>
      </rPr>
      <t xml:space="preserve"> xử lý</t>
    </r>
    <phoneticPr fontId="27"/>
  </si>
  <si>
    <t>CSS</t>
    <phoneticPr fontId="1"/>
  </si>
  <si>
    <t>set màu  background cho mode Ab,Ac</t>
  </si>
  <si>
    <t>set màu  background cho mode Aa</t>
  </si>
  <si>
    <t xml:space="preserve"> ※</t>
    <phoneticPr fontId="27"/>
  </si>
  <si>
    <r>
      <t xml:space="preserve">Có </t>
    </r>
    <r>
      <rPr>
        <sz val="10"/>
        <color theme="1"/>
        <rFont val="Meiryo UI"/>
        <family val="2"/>
        <charset val="128"/>
      </rPr>
      <t>0</t>
    </r>
    <r>
      <rPr>
        <sz val="10"/>
        <color theme="1"/>
        <rFont val="Meiryo UI"/>
        <family val="2"/>
        <charset val="128"/>
      </rPr>
      <t xml:space="preserve"> xử lý</t>
    </r>
    <phoneticPr fontId="27"/>
  </si>
  <si>
    <t>CSS</t>
    <phoneticPr fontId="1"/>
  </si>
  <si>
    <t>set màu  background cho mode confirm</t>
  </si>
  <si>
    <t xml:space="preserve"> ※</t>
    <phoneticPr fontId="27"/>
  </si>
  <si>
    <t>A</t>
    <phoneticPr fontId="27"/>
  </si>
  <si>
    <t>CSS</t>
    <phoneticPr fontId="1"/>
  </si>
  <si>
    <t>update list sid truyền sang dialog</t>
  </si>
  <si>
    <t>A</t>
    <phoneticPr fontId="27"/>
  </si>
  <si>
    <t>A</t>
    <phoneticPr fontId="27"/>
  </si>
  <si>
    <t>A</t>
    <phoneticPr fontId="27"/>
  </si>
  <si>
    <t>TOTAL</t>
  </si>
  <si>
    <t>PG</t>
  </si>
  <si>
    <t>メニュー別OCD</t>
  </si>
  <si>
    <t>Assign</t>
  </si>
  <si>
    <t>A-個人スケジュール修正(職場別)</t>
  </si>
  <si>
    <t>初期起動の情報取得</t>
  </si>
  <si>
    <t>1. Tạo class ScreenQuerry và DTO - 0.5</t>
  </si>
  <si>
    <t>2. Code ScreenQuery (căn cứ vào số step để ước lượng) 1 step = 0.5H; add thêm 2 step</t>
  </si>
  <si>
    <t>3. Implement cái require của 1 domain service (Trung bình 0.2H cho 1 hàm của require, phải đọc tài liệu để đếm) - 1 hàm = 0.25H; có 3 hàm</t>
  </si>
  <si>
    <t>4. Code class DTO (phải xem các object Output nhiều hay ít trường để phán đoán) - có 1 object, tổng 4 field; 1 field = 0.05H</t>
  </si>
  <si>
    <t>5. Code method cho webservice - 0.25H</t>
  </si>
  <si>
    <t>対象社員を抽出する</t>
  </si>
  <si>
    <t>4. Code class DTO (phải xem các object Output nhiều hay ít trường để phán đoán) - có 1 object, tổng 4 field; thêm 1 field = 0.05H</t>
  </si>
  <si>
    <t>6. Code ScreenQuerry 応援者を取得する và DTO - 0.5</t>
  </si>
  <si>
    <t>予定・実績を勤務情報で取得する</t>
  </si>
  <si>
    <t>6. Updatea param truyển vào ScreenQuery 勤務予定（勤務情報）dtoを作成する</t>
  </si>
  <si>
    <t>勤務予定（勤務情報）dtoを作成する</t>
  </si>
  <si>
    <t xml:space="preserve">6. Updatea param truyển vào 2 ScreenQuery </t>
  </si>
  <si>
    <t>3.1.1</t>
  </si>
  <si>
    <t>勤務予定で勤務予定（勤務情報）dtoを作成する</t>
  </si>
  <si>
    <t>Dưới đây là template cách ước lượng</t>
  </si>
  <si>
    <t>2. Code ScreenQuery (căn cứ vào số step để ước lượng) 1 step = 0.5H; có 1 step</t>
  </si>
  <si>
    <t>6.Update create DTO và thuật toán</t>
  </si>
  <si>
    <t>3.1.2</t>
  </si>
  <si>
    <t>勤務実績で勤務予定（勤務情報）dtoを作成する</t>
  </si>
  <si>
    <t>予定・実績をシフトで取得する</t>
  </si>
  <si>
    <t>6. Updatea param truyển vào ScreenQuer</t>
  </si>
  <si>
    <t>勤務予定（シフト）dtoを作成する</t>
  </si>
  <si>
    <t>4.1.1</t>
  </si>
  <si>
    <t>勤務予定で勤務予定（シフト）dtoを作成する</t>
  </si>
  <si>
    <t>4.1.2</t>
  </si>
  <si>
    <t>勤務実績で勤務予定（シフト）dtoを作成する</t>
  </si>
  <si>
    <t>勤務予定を登録する</t>
  </si>
  <si>
    <t>1. Tạo class ScreenQuerry và DTO - 0.5H</t>
  </si>
  <si>
    <t>2. Code ScreenQuery (căn cứ vào số step để ước lượng) 1 step = 0.5H; có 2 step</t>
  </si>
  <si>
    <t>3. Implement cái require của 1 domain service -  1 hàm = 0.25H , có 3 hàm</t>
  </si>
  <si>
    <t>4. Code class DTO    (cái này KDP001  đã code rồi )</t>
  </si>
  <si>
    <t>6. add theem 1 step</t>
  </si>
  <si>
    <t>シフトで勤務予定を登録する</t>
  </si>
  <si>
    <t>予定・実績を取得する</t>
  </si>
  <si>
    <t>表示期間を変更する（シフト）</t>
  </si>
  <si>
    <t>6. Updatea param truyển vào 2 ScreenQuery , format lai code cũ</t>
  </si>
  <si>
    <t>表示期間を変更する（勤務情報）</t>
  </si>
  <si>
    <t>KSU002・KSU003のAP層の影響所</t>
  </si>
  <si>
    <t>6. Updatea command</t>
  </si>
  <si>
    <t>6. Updatea param</t>
  </si>
  <si>
    <t>KSU001</t>
    <phoneticPr fontId="6"/>
  </si>
  <si>
    <t>個人スケジュール修正(職場別)</t>
    <phoneticPr fontId="6"/>
  </si>
  <si>
    <t>KSU002</t>
    <phoneticPr fontId="6"/>
  </si>
  <si>
    <t>UKDesign.UniversalK.就業.KSU_スケジュール.KSU002_個人スケジュール修正(個人別).A:メイン画面.メニュー別OCD.予定・実績を取得する.予定・実績を取得する</t>
    <phoneticPr fontId="6"/>
  </si>
  <si>
    <t>個人スケジュール修正(個人別)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</si>
</sst>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[$JPY]\ #,##0.0"/>
  </numFmts>
  <fonts count="39" x14ac:knownFonts="1">
    <font>
      <sz val="10"/>
      <color theme="1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Meiryo UI"/>
      <family val="2"/>
      <charset val="128"/>
    </font>
    <font>
      <u/>
      <sz val="10"/>
      <color theme="10"/>
      <name val="Meiryo UI"/>
      <family val="2"/>
      <charset val="128"/>
    </font>
    <font>
      <sz val="10"/>
      <color theme="0"/>
      <name val="Meiryo UI"/>
      <family val="3"/>
      <charset val="128"/>
    </font>
    <font>
      <sz val="10"/>
      <color theme="1"/>
      <name val="Meiryo UI"/>
      <family val="2"/>
      <charset val="128"/>
    </font>
    <font>
      <sz val="9"/>
      <color indexed="81"/>
      <name val="Tahoma"/>
      <family val="2"/>
    </font>
    <font>
      <sz val="9"/>
      <color theme="1"/>
      <name val="メイリオ"/>
      <family val="3"/>
      <charset val="128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明朝"/>
      <family val="1"/>
      <charset val="128"/>
    </font>
    <font>
      <b/>
      <sz val="9"/>
      <color indexed="81"/>
      <name val="Tahoma"/>
      <family val="2"/>
    </font>
    <font>
      <sz val="6"/>
      <name val="ＭＳ Ｐゴシック"/>
      <family val="2"/>
      <charset val="128"/>
      <scheme val="minor"/>
    </font>
    <font>
      <sz val="8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sz val="6"/>
      <name val="ＭＳ Ｐゴシック"/>
      <family val="3"/>
      <charset val="128"/>
      <scheme val="minor"/>
    </font>
    <font>
      <u/>
      <sz val="10"/>
      <color rgb="FFFF0000"/>
      <name val="Meiryo UI"/>
      <family val="2"/>
      <charset val="128"/>
    </font>
    <font>
      <sz val="10"/>
      <color rgb="FFFF0000"/>
      <name val="Meiryo UI"/>
      <family val="3"/>
      <charset val="128"/>
    </font>
    <font>
      <sz val="10"/>
      <name val="Meiryo UI"/>
      <family val="2"/>
      <charset val="128"/>
    </font>
    <font>
      <b/>
      <sz val="11"/>
      <color theme="1"/>
      <name val="ＭＳ Ｐゴシック"/>
      <family val="2"/>
      <charset val="128"/>
      <scheme val="minor"/>
    </font>
    <font>
      <b/>
      <sz val="1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i/>
      <sz val="11"/>
      <color theme="1"/>
      <name val="Meiryo UI"/>
      <family val="3"/>
      <charset val="128"/>
    </font>
    <font>
      <i/>
      <sz val="11"/>
      <color theme="1"/>
      <name val="ＭＳ Ｐゴシック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theme="1" tint="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>
      <alignment vertical="center"/>
    </xf>
    <xf numFmtId="177" fontId="12" fillId="0" borderId="0"/>
    <xf numFmtId="0" fontId="15" fillId="0" borderId="0">
      <alignment vertical="center"/>
    </xf>
    <xf numFmtId="177" fontId="16" fillId="0" borderId="0"/>
    <xf numFmtId="0" fontId="17" fillId="0" borderId="0"/>
    <xf numFmtId="177" fontId="16" fillId="0" borderId="0"/>
    <xf numFmtId="177" fontId="16" fillId="0" borderId="0"/>
    <xf numFmtId="0" fontId="16" fillId="0" borderId="0"/>
    <xf numFmtId="9" fontId="9" fillId="0" borderId="0" applyFont="0" applyFill="0" applyBorder="0" applyAlignment="0" applyProtection="0">
      <alignment vertical="center"/>
    </xf>
    <xf numFmtId="0" fontId="5" fillId="0" borderId="0"/>
    <xf numFmtId="0" fontId="23" fillId="0" borderId="0" applyNumberForma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4" fillId="0" borderId="0"/>
    <xf numFmtId="0" fontId="24" fillId="0" borderId="0" applyNumberFormat="0" applyFill="0" applyBorder="0" applyAlignment="0" applyProtection="0">
      <alignment vertical="center"/>
    </xf>
    <xf numFmtId="0" fontId="4" fillId="0" borderId="0"/>
    <xf numFmtId="0" fontId="3" fillId="0" borderId="0"/>
    <xf numFmtId="0" fontId="1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" fillId="0" borderId="0"/>
    <xf numFmtId="0" fontId="24" fillId="0" borderId="0" applyNumberForma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13" fillId="2" borderId="0" xfId="1" applyNumberFormat="1" applyFont="1" applyFill="1" applyAlignment="1">
      <alignment horizontal="left" vertical="center"/>
    </xf>
    <xf numFmtId="0" fontId="13" fillId="2" borderId="0" xfId="1" applyNumberFormat="1" applyFont="1" applyFill="1" applyAlignment="1">
      <alignment horizontal="left" vertical="center" wrapText="1"/>
    </xf>
    <xf numFmtId="0" fontId="14" fillId="2" borderId="0" xfId="1" applyNumberFormat="1" applyFont="1" applyFill="1" applyAlignment="1">
      <alignment horizontal="left" vertical="center" wrapText="1"/>
    </xf>
    <xf numFmtId="0" fontId="14" fillId="2" borderId="0" xfId="1" applyNumberFormat="1" applyFont="1" applyFill="1" applyAlignment="1">
      <alignment wrapText="1"/>
    </xf>
    <xf numFmtId="0" fontId="13" fillId="2" borderId="0" xfId="1" applyNumberFormat="1" applyFont="1" applyFill="1" applyAlignment="1">
      <alignment wrapText="1"/>
    </xf>
    <xf numFmtId="0" fontId="13" fillId="0" borderId="13" xfId="2" applyFont="1" applyBorder="1" applyAlignment="1">
      <alignment horizontal="center" vertical="center"/>
    </xf>
    <xf numFmtId="0" fontId="13" fillId="4" borderId="5" xfId="1" applyNumberFormat="1" applyFont="1" applyFill="1" applyBorder="1" applyAlignment="1">
      <alignment horizontal="center" vertical="center" wrapText="1"/>
    </xf>
    <xf numFmtId="0" fontId="13" fillId="4" borderId="16" xfId="1" applyNumberFormat="1" applyFont="1" applyFill="1" applyBorder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 wrapText="1"/>
    </xf>
    <xf numFmtId="0" fontId="13" fillId="4" borderId="16" xfId="2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wrapText="1"/>
    </xf>
    <xf numFmtId="0" fontId="13" fillId="5" borderId="20" xfId="1" applyNumberFormat="1" applyFont="1" applyFill="1" applyBorder="1" applyAlignment="1">
      <alignment wrapText="1"/>
    </xf>
    <xf numFmtId="0" fontId="13" fillId="5" borderId="20" xfId="1" applyNumberFormat="1" applyFont="1" applyFill="1" applyBorder="1" applyAlignment="1">
      <alignment horizontal="right" wrapText="1"/>
    </xf>
    <xf numFmtId="0" fontId="13" fillId="5" borderId="11" xfId="1" applyNumberFormat="1" applyFont="1" applyFill="1" applyBorder="1" applyAlignment="1">
      <alignment horizontal="right" wrapText="1"/>
    </xf>
    <xf numFmtId="0" fontId="13" fillId="5" borderId="21" xfId="1" applyNumberFormat="1" applyFont="1" applyFill="1" applyBorder="1" applyAlignment="1">
      <alignment horizontal="center" wrapText="1"/>
    </xf>
    <xf numFmtId="0" fontId="11" fillId="0" borderId="0" xfId="3" applyNumberFormat="1" applyFont="1" applyAlignment="1">
      <alignment horizontal="left" vertical="center"/>
    </xf>
    <xf numFmtId="0" fontId="13" fillId="0" borderId="22" xfId="1" applyNumberFormat="1" applyFont="1" applyBorder="1" applyAlignment="1">
      <alignment wrapText="1"/>
    </xf>
    <xf numFmtId="0" fontId="13" fillId="2" borderId="22" xfId="1" applyNumberFormat="1" applyFont="1" applyFill="1" applyBorder="1" applyAlignment="1">
      <alignment wrapText="1"/>
    </xf>
    <xf numFmtId="0" fontId="18" fillId="0" borderId="1" xfId="4" applyFont="1" applyBorder="1" applyAlignment="1">
      <alignment horizontal="left" vertical="center"/>
    </xf>
    <xf numFmtId="0" fontId="18" fillId="0" borderId="1" xfId="5" applyNumberFormat="1" applyFont="1" applyBorder="1" applyAlignment="1">
      <alignment horizontal="center" vertical="center"/>
    </xf>
    <xf numFmtId="176" fontId="13" fillId="5" borderId="1" xfId="1" applyNumberFormat="1" applyFont="1" applyFill="1" applyBorder="1" applyAlignment="1">
      <alignment horizontal="center" wrapText="1"/>
    </xf>
    <xf numFmtId="0" fontId="13" fillId="0" borderId="1" xfId="6" applyNumberFormat="1" applyFont="1" applyBorder="1" applyAlignment="1">
      <alignment horizontal="center" vertical="center" wrapText="1"/>
    </xf>
    <xf numFmtId="0" fontId="13" fillId="5" borderId="1" xfId="1" applyNumberFormat="1" applyFont="1" applyFill="1" applyBorder="1" applyAlignment="1">
      <alignment horizontal="center" wrapText="1"/>
    </xf>
    <xf numFmtId="0" fontId="13" fillId="0" borderId="7" xfId="6" applyNumberFormat="1" applyFont="1" applyBorder="1" applyAlignment="1">
      <alignment horizontal="center" vertical="center" wrapText="1"/>
    </xf>
    <xf numFmtId="0" fontId="13" fillId="0" borderId="7" xfId="6" applyNumberFormat="1" applyFont="1" applyBorder="1" applyAlignment="1">
      <alignment horizontal="center" vertical="center"/>
    </xf>
    <xf numFmtId="0" fontId="13" fillId="5" borderId="1" xfId="6" applyNumberFormat="1" applyFont="1" applyFill="1" applyBorder="1" applyAlignment="1">
      <alignment horizontal="center" vertical="center" wrapText="1"/>
    </xf>
    <xf numFmtId="176" fontId="13" fillId="0" borderId="23" xfId="6" applyNumberFormat="1" applyFont="1" applyBorder="1" applyAlignment="1">
      <alignment horizontal="center" vertical="center" wrapText="1"/>
    </xf>
    <xf numFmtId="176" fontId="13" fillId="5" borderId="23" xfId="7" applyNumberFormat="1" applyFont="1" applyFill="1" applyBorder="1" applyAlignment="1">
      <alignment horizontal="center" vertical="center" wrapText="1"/>
    </xf>
    <xf numFmtId="176" fontId="13" fillId="5" borderId="23" xfId="6" applyNumberFormat="1" applyFont="1" applyFill="1" applyBorder="1" applyAlignment="1">
      <alignment horizontal="center" vertical="center" wrapText="1"/>
    </xf>
    <xf numFmtId="176" fontId="13" fillId="5" borderId="24" xfId="6" applyNumberFormat="1" applyFont="1" applyFill="1" applyBorder="1" applyAlignment="1">
      <alignment horizontal="center" vertical="center" wrapText="1"/>
    </xf>
    <xf numFmtId="0" fontId="13" fillId="0" borderId="24" xfId="6" applyNumberFormat="1" applyFont="1" applyBorder="1" applyAlignment="1">
      <alignment horizontal="center" vertical="center" wrapText="1"/>
    </xf>
    <xf numFmtId="176" fontId="13" fillId="5" borderId="1" xfId="6" applyNumberFormat="1" applyFont="1" applyFill="1" applyBorder="1" applyAlignment="1">
      <alignment horizontal="center" vertical="center" wrapText="1"/>
    </xf>
    <xf numFmtId="176" fontId="13" fillId="5" borderId="25" xfId="1" applyNumberFormat="1" applyFont="1" applyFill="1" applyBorder="1" applyAlignment="1">
      <alignment horizontal="center" wrapText="1"/>
    </xf>
    <xf numFmtId="0" fontId="13" fillId="0" borderId="1" xfId="1" applyNumberFormat="1" applyFont="1" applyBorder="1" applyAlignment="1">
      <alignment wrapText="1"/>
    </xf>
    <xf numFmtId="0" fontId="13" fillId="2" borderId="1" xfId="1" applyNumberFormat="1" applyFont="1" applyFill="1" applyBorder="1" applyAlignment="1">
      <alignment wrapText="1"/>
    </xf>
    <xf numFmtId="176" fontId="13" fillId="0" borderId="1" xfId="6" applyNumberFormat="1" applyFont="1" applyBorder="1" applyAlignment="1">
      <alignment horizontal="center" vertical="center" wrapText="1"/>
    </xf>
    <xf numFmtId="0" fontId="13" fillId="5" borderId="26" xfId="1" applyNumberFormat="1" applyFont="1" applyFill="1" applyBorder="1" applyAlignment="1">
      <alignment wrapText="1"/>
    </xf>
    <xf numFmtId="0" fontId="13" fillId="5" borderId="18" xfId="1" applyNumberFormat="1" applyFont="1" applyFill="1" applyBorder="1" applyAlignment="1">
      <alignment wrapText="1"/>
    </xf>
    <xf numFmtId="0" fontId="13" fillId="5" borderId="27" xfId="1" applyNumberFormat="1" applyFont="1" applyFill="1" applyBorder="1" applyAlignment="1">
      <alignment wrapText="1"/>
    </xf>
    <xf numFmtId="176" fontId="13" fillId="5" borderId="27" xfId="1" applyNumberFormat="1" applyFont="1" applyFill="1" applyBorder="1" applyAlignment="1">
      <alignment horizontal="center" wrapText="1"/>
    </xf>
    <xf numFmtId="176" fontId="13" fillId="5" borderId="28" xfId="1" applyNumberFormat="1" applyFont="1" applyFill="1" applyBorder="1" applyAlignment="1">
      <alignment horizontal="center" wrapText="1"/>
    </xf>
    <xf numFmtId="0" fontId="13" fillId="0" borderId="12" xfId="2" applyFont="1" applyBorder="1" applyAlignment="1">
      <alignment horizontal="left" vertical="center" wrapText="1"/>
    </xf>
    <xf numFmtId="176" fontId="13" fillId="5" borderId="21" xfId="1" applyNumberFormat="1" applyFont="1" applyFill="1" applyBorder="1" applyAlignment="1">
      <alignment horizontal="center" wrapText="1"/>
    </xf>
    <xf numFmtId="0" fontId="13" fillId="5" borderId="29" xfId="1" applyNumberFormat="1" applyFont="1" applyFill="1" applyBorder="1" applyAlignment="1">
      <alignment wrapText="1"/>
    </xf>
    <xf numFmtId="0" fontId="13" fillId="5" borderId="30" xfId="1" applyNumberFormat="1" applyFont="1" applyFill="1" applyBorder="1" applyAlignment="1">
      <alignment wrapText="1"/>
    </xf>
    <xf numFmtId="0" fontId="13" fillId="5" borderId="31" xfId="1" applyNumberFormat="1" applyFont="1" applyFill="1" applyBorder="1" applyAlignment="1">
      <alignment wrapText="1"/>
    </xf>
    <xf numFmtId="0" fontId="13" fillId="5" borderId="32" xfId="1" applyNumberFormat="1" applyFont="1" applyFill="1" applyBorder="1" applyAlignment="1">
      <alignment horizontal="center" wrapText="1"/>
    </xf>
    <xf numFmtId="176" fontId="13" fillId="5" borderId="33" xfId="1" applyNumberFormat="1" applyFont="1" applyFill="1" applyBorder="1" applyAlignment="1">
      <alignment horizontal="center" wrapText="1"/>
    </xf>
    <xf numFmtId="0" fontId="13" fillId="5" borderId="11" xfId="1" applyNumberFormat="1" applyFont="1" applyFill="1" applyBorder="1" applyAlignment="1">
      <alignment wrapText="1"/>
    </xf>
    <xf numFmtId="0" fontId="13" fillId="5" borderId="12" xfId="1" applyNumberFormat="1" applyFont="1" applyFill="1" applyBorder="1" applyAlignment="1">
      <alignment horizontal="center" wrapText="1"/>
    </xf>
    <xf numFmtId="0" fontId="13" fillId="5" borderId="34" xfId="1" applyNumberFormat="1" applyFont="1" applyFill="1" applyBorder="1" applyAlignment="1">
      <alignment horizontal="center" wrapText="1"/>
    </xf>
    <xf numFmtId="0" fontId="14" fillId="2" borderId="0" xfId="1" applyNumberFormat="1" applyFont="1" applyFill="1" applyAlignment="1">
      <alignment horizontal="center" wrapText="1"/>
    </xf>
    <xf numFmtId="0" fontId="19" fillId="2" borderId="0" xfId="1" applyNumberFormat="1" applyFont="1" applyFill="1" applyAlignment="1">
      <alignment horizontal="left" vertical="center"/>
    </xf>
    <xf numFmtId="0" fontId="14" fillId="2" borderId="0" xfId="1" applyNumberFormat="1" applyFont="1" applyFill="1" applyAlignment="1">
      <alignment horizontal="left" vertical="center"/>
    </xf>
    <xf numFmtId="0" fontId="19" fillId="2" borderId="0" xfId="1" applyNumberFormat="1" applyFont="1" applyFill="1" applyAlignment="1">
      <alignment horizontal="left" vertical="center" wrapText="1"/>
    </xf>
    <xf numFmtId="177" fontId="19" fillId="2" borderId="0" xfId="1" applyFont="1" applyFill="1" applyAlignment="1">
      <alignment horizontal="left" vertical="center"/>
    </xf>
    <xf numFmtId="177" fontId="19" fillId="2" borderId="0" xfId="1" applyFont="1" applyFill="1" applyAlignment="1">
      <alignment horizontal="left" vertical="center" wrapText="1"/>
    </xf>
    <xf numFmtId="177" fontId="14" fillId="2" borderId="0" xfId="1" applyFont="1" applyFill="1" applyAlignment="1">
      <alignment wrapText="1"/>
    </xf>
    <xf numFmtId="177" fontId="19" fillId="3" borderId="1" xfId="1" applyFont="1" applyFill="1" applyBorder="1" applyAlignment="1">
      <alignment horizontal="center" vertical="center" wrapText="1"/>
    </xf>
    <xf numFmtId="177" fontId="14" fillId="2" borderId="0" xfId="1" applyFont="1" applyFill="1" applyAlignment="1">
      <alignment horizontal="center" wrapText="1"/>
    </xf>
    <xf numFmtId="9" fontId="19" fillId="4" borderId="5" xfId="8" applyFont="1" applyFill="1" applyBorder="1" applyAlignment="1">
      <alignment horizontal="right" vertical="center" wrapText="1"/>
    </xf>
    <xf numFmtId="9" fontId="14" fillId="2" borderId="1" xfId="8" applyFont="1" applyFill="1" applyBorder="1" applyAlignment="1">
      <alignment wrapText="1"/>
    </xf>
    <xf numFmtId="0" fontId="13" fillId="0" borderId="12" xfId="2" applyFont="1" applyBorder="1" applyAlignment="1">
      <alignment horizontal="left" vertical="center" wrapText="1"/>
    </xf>
    <xf numFmtId="0" fontId="13" fillId="0" borderId="16" xfId="2" applyFont="1" applyBorder="1" applyAlignment="1">
      <alignment horizontal="left" wrapText="1" indent="1"/>
    </xf>
    <xf numFmtId="0" fontId="13" fillId="0" borderId="35" xfId="2" applyFont="1" applyBorder="1" applyAlignment="1">
      <alignment horizontal="left" vertical="center" wrapText="1"/>
    </xf>
    <xf numFmtId="0" fontId="13" fillId="0" borderId="2" xfId="2" applyFont="1" applyBorder="1" applyAlignment="1">
      <alignment horizontal="left" vertical="center" wrapText="1"/>
    </xf>
    <xf numFmtId="0" fontId="13" fillId="0" borderId="35" xfId="2" applyFont="1" applyBorder="1" applyAlignment="1">
      <alignment horizontal="left" wrapText="1" indent="1"/>
    </xf>
    <xf numFmtId="0" fontId="13" fillId="0" borderId="1" xfId="2" applyFont="1" applyBorder="1" applyAlignment="1">
      <alignment horizontal="left" wrapText="1" indent="1"/>
    </xf>
    <xf numFmtId="0" fontId="13" fillId="5" borderId="6" xfId="1" applyNumberFormat="1" applyFont="1" applyFill="1" applyBorder="1" applyAlignment="1">
      <alignment horizontal="center" wrapText="1"/>
    </xf>
    <xf numFmtId="176" fontId="13" fillId="5" borderId="6" xfId="1" applyNumberFormat="1" applyFont="1" applyFill="1" applyBorder="1" applyAlignment="1">
      <alignment horizontal="center" wrapText="1"/>
    </xf>
    <xf numFmtId="0" fontId="13" fillId="5" borderId="37" xfId="1" applyNumberFormat="1" applyFont="1" applyFill="1" applyBorder="1" applyAlignment="1">
      <alignment wrapText="1"/>
    </xf>
    <xf numFmtId="0" fontId="13" fillId="5" borderId="1" xfId="1" applyNumberFormat="1" applyFont="1" applyFill="1" applyBorder="1" applyAlignment="1">
      <alignment wrapText="1"/>
    </xf>
    <xf numFmtId="0" fontId="14" fillId="2" borderId="2" xfId="1" applyNumberFormat="1" applyFont="1" applyFill="1" applyBorder="1" applyAlignment="1">
      <alignment wrapText="1"/>
    </xf>
    <xf numFmtId="0" fontId="14" fillId="2" borderId="4" xfId="1" applyNumberFormat="1" applyFont="1" applyFill="1" applyBorder="1" applyAlignment="1">
      <alignment wrapText="1"/>
    </xf>
    <xf numFmtId="0" fontId="25" fillId="6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0" fillId="0" borderId="38" xfId="0" applyBorder="1">
      <alignment vertical="center"/>
    </xf>
    <xf numFmtId="0" fontId="0" fillId="7" borderId="1" xfId="0" applyFill="1" applyBorder="1">
      <alignment vertical="center"/>
    </xf>
    <xf numFmtId="0" fontId="7" fillId="2" borderId="1" xfId="2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7" fillId="0" borderId="1" xfId="20" applyBorder="1">
      <alignment vertical="center"/>
    </xf>
    <xf numFmtId="0" fontId="7" fillId="8" borderId="1" xfId="20" applyFill="1" applyBorder="1">
      <alignment vertical="center"/>
    </xf>
    <xf numFmtId="0" fontId="26" fillId="0" borderId="1" xfId="0" applyFont="1" applyBorder="1">
      <alignment vertical="center"/>
    </xf>
    <xf numFmtId="0" fontId="7" fillId="0" borderId="1" xfId="20" applyFill="1" applyBorder="1">
      <alignment vertical="center"/>
    </xf>
    <xf numFmtId="0" fontId="0" fillId="0" borderId="1" xfId="21" applyFont="1" applyBorder="1" applyAlignment="1">
      <alignment horizontal="right" vertical="center"/>
    </xf>
    <xf numFmtId="0" fontId="7" fillId="0" borderId="2" xfId="20" applyFill="1" applyBorder="1">
      <alignment vertical="center"/>
    </xf>
    <xf numFmtId="0" fontId="0" fillId="0" borderId="5" xfId="21" applyFont="1" applyBorder="1" applyAlignment="1">
      <alignment horizontal="right" vertical="center"/>
    </xf>
    <xf numFmtId="0" fontId="7" fillId="0" borderId="2" xfId="20" applyBorder="1">
      <alignment vertical="center"/>
    </xf>
    <xf numFmtId="0" fontId="0" fillId="0" borderId="41" xfId="21" applyFont="1" applyBorder="1" applyAlignment="1">
      <alignment horizontal="right" vertical="center"/>
    </xf>
    <xf numFmtId="0" fontId="26" fillId="0" borderId="3" xfId="21" applyFont="1" applyBorder="1" applyAlignment="1">
      <alignment horizontal="right" vertical="center"/>
    </xf>
    <xf numFmtId="0" fontId="28" fillId="0" borderId="3" xfId="20" applyFont="1" applyFill="1" applyBorder="1">
      <alignment vertical="center"/>
    </xf>
    <xf numFmtId="0" fontId="0" fillId="0" borderId="4" xfId="0" applyBorder="1">
      <alignment vertical="center"/>
    </xf>
    <xf numFmtId="0" fontId="29" fillId="0" borderId="3" xfId="21" applyFont="1" applyBorder="1" applyAlignment="1">
      <alignment horizontal="right" vertical="center"/>
    </xf>
    <xf numFmtId="0" fontId="29" fillId="0" borderId="1" xfId="0" applyFont="1" applyBorder="1">
      <alignment vertical="center"/>
    </xf>
    <xf numFmtId="0" fontId="0" fillId="7" borderId="0" xfId="0" applyFill="1" applyAlignment="1">
      <alignment horizontal="left" vertical="center"/>
    </xf>
    <xf numFmtId="0" fontId="7" fillId="0" borderId="0" xfId="20">
      <alignment vertical="center"/>
    </xf>
    <xf numFmtId="0" fontId="0" fillId="0" borderId="1" xfId="0" applyFill="1" applyBorder="1" applyAlignment="1">
      <alignment horizontal="right" vertical="top"/>
    </xf>
    <xf numFmtId="0" fontId="0" fillId="7" borderId="3" xfId="0" applyFill="1" applyBorder="1" applyAlignment="1">
      <alignment vertical="center"/>
    </xf>
    <xf numFmtId="0" fontId="0" fillId="0" borderId="8" xfId="0" applyBorder="1">
      <alignment vertical="center"/>
    </xf>
    <xf numFmtId="0" fontId="7" fillId="0" borderId="3" xfId="20" applyFill="1" applyBorder="1">
      <alignment vertical="center"/>
    </xf>
    <xf numFmtId="0" fontId="0" fillId="2" borderId="1" xfId="0" applyFill="1" applyBorder="1">
      <alignment vertical="center"/>
    </xf>
    <xf numFmtId="0" fontId="0" fillId="0" borderId="42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42" xfId="0" applyFill="1" applyBorder="1">
      <alignment vertical="center"/>
    </xf>
    <xf numFmtId="0" fontId="0" fillId="0" borderId="43" xfId="0" applyBorder="1">
      <alignment vertical="center"/>
    </xf>
    <xf numFmtId="0" fontId="0" fillId="0" borderId="5" xfId="0" applyBorder="1">
      <alignment vertical="center"/>
    </xf>
    <xf numFmtId="0" fontId="30" fillId="0" borderId="1" xfId="0" applyFont="1" applyBorder="1" applyAlignment="1">
      <alignment horizontal="left" vertical="center"/>
    </xf>
    <xf numFmtId="0" fontId="7" fillId="0" borderId="5" xfId="20" applyBorder="1">
      <alignment vertical="center"/>
    </xf>
    <xf numFmtId="0" fontId="30" fillId="0" borderId="1" xfId="20" applyFont="1" applyBorder="1" applyAlignment="1">
      <alignment vertical="top" wrapText="1"/>
    </xf>
    <xf numFmtId="0" fontId="32" fillId="9" borderId="1" xfId="22" applyFont="1" applyFill="1" applyBorder="1" applyAlignment="1">
      <alignment horizontal="center" vertical="center"/>
    </xf>
    <xf numFmtId="0" fontId="31" fillId="9" borderId="1" xfId="22" applyFont="1" applyFill="1" applyBorder="1" applyAlignment="1">
      <alignment horizontal="center"/>
    </xf>
    <xf numFmtId="0" fontId="1" fillId="0" borderId="0" xfId="22"/>
    <xf numFmtId="0" fontId="33" fillId="10" borderId="16" xfId="22" applyFont="1" applyFill="1" applyBorder="1" applyAlignment="1">
      <alignment vertical="center"/>
    </xf>
    <xf numFmtId="0" fontId="34" fillId="10" borderId="2" xfId="22" applyFont="1" applyFill="1" applyBorder="1" applyAlignment="1">
      <alignment vertical="center"/>
    </xf>
    <xf numFmtId="0" fontId="34" fillId="10" borderId="3" xfId="22" applyFont="1" applyFill="1" applyBorder="1" applyAlignment="1">
      <alignment vertical="center"/>
    </xf>
    <xf numFmtId="0" fontId="1" fillId="10" borderId="3" xfId="22" applyFill="1" applyBorder="1"/>
    <xf numFmtId="0" fontId="34" fillId="2" borderId="5" xfId="22" applyFont="1" applyFill="1" applyBorder="1" applyAlignment="1">
      <alignment horizontal="center" vertical="center"/>
    </xf>
    <xf numFmtId="0" fontId="34" fillId="11" borderId="4" xfId="22" applyFont="1" applyFill="1" applyBorder="1" applyAlignment="1">
      <alignment vertical="center"/>
    </xf>
    <xf numFmtId="0" fontId="34" fillId="11" borderId="1" xfId="22" applyFont="1" applyFill="1" applyBorder="1" applyAlignment="1">
      <alignment vertical="center"/>
    </xf>
    <xf numFmtId="0" fontId="1" fillId="11" borderId="1" xfId="22" applyFill="1" applyBorder="1"/>
    <xf numFmtId="0" fontId="1" fillId="11" borderId="2" xfId="22" applyFill="1" applyBorder="1"/>
    <xf numFmtId="0" fontId="34" fillId="2" borderId="6" xfId="22" applyFont="1" applyFill="1" applyBorder="1" applyAlignment="1">
      <alignment horizontal="center" vertical="center"/>
    </xf>
    <xf numFmtId="0" fontId="34" fillId="0" borderId="6" xfId="22" applyFont="1" applyBorder="1" applyAlignment="1">
      <alignment vertical="center"/>
    </xf>
    <xf numFmtId="0" fontId="34" fillId="0" borderId="1" xfId="22" applyFont="1" applyBorder="1" applyAlignment="1">
      <alignment vertical="center"/>
    </xf>
    <xf numFmtId="0" fontId="1" fillId="0" borderId="1" xfId="22" applyBorder="1"/>
    <xf numFmtId="0" fontId="1" fillId="0" borderId="2" xfId="22" applyBorder="1"/>
    <xf numFmtId="0" fontId="0" fillId="0" borderId="1" xfId="22" applyFont="1" applyBorder="1"/>
    <xf numFmtId="0" fontId="0" fillId="0" borderId="2" xfId="22" applyFont="1" applyBorder="1" applyAlignment="1">
      <alignment horizontal="right"/>
    </xf>
    <xf numFmtId="0" fontId="1" fillId="0" borderId="2" xfId="22" applyBorder="1" applyAlignment="1">
      <alignment vertical="center"/>
    </xf>
    <xf numFmtId="0" fontId="34" fillId="2" borderId="8" xfId="22" applyFont="1" applyFill="1" applyBorder="1" applyAlignment="1">
      <alignment horizontal="center" vertical="center"/>
    </xf>
    <xf numFmtId="0" fontId="34" fillId="0" borderId="8" xfId="22" applyFont="1" applyBorder="1" applyAlignment="1">
      <alignment vertical="center"/>
    </xf>
    <xf numFmtId="0" fontId="1" fillId="0" borderId="8" xfId="22" applyBorder="1"/>
    <xf numFmtId="0" fontId="1" fillId="0" borderId="35" xfId="22" applyBorder="1"/>
    <xf numFmtId="0" fontId="0" fillId="0" borderId="8" xfId="22" applyFont="1" applyBorder="1" applyAlignment="1">
      <alignment horizontal="center" vertical="center" wrapText="1"/>
    </xf>
    <xf numFmtId="0" fontId="0" fillId="0" borderId="35" xfId="22" applyFont="1" applyBorder="1" applyAlignment="1">
      <alignment horizontal="right" vertical="center"/>
    </xf>
    <xf numFmtId="0" fontId="0" fillId="0" borderId="1" xfId="22" applyFont="1" applyBorder="1" applyAlignment="1">
      <alignment wrapText="1"/>
    </xf>
    <xf numFmtId="0" fontId="34" fillId="2" borderId="6" xfId="22" applyFont="1" applyFill="1" applyBorder="1" applyAlignment="1">
      <alignment horizontal="right" vertical="center"/>
    </xf>
    <xf numFmtId="0" fontId="34" fillId="2" borderId="8" xfId="22" applyFont="1" applyFill="1" applyBorder="1" applyAlignment="1">
      <alignment horizontal="right" vertical="center"/>
    </xf>
    <xf numFmtId="0" fontId="34" fillId="0" borderId="4" xfId="22" applyFont="1" applyBorder="1" applyAlignment="1">
      <alignment vertical="center"/>
    </xf>
    <xf numFmtId="0" fontId="34" fillId="2" borderId="1" xfId="22" applyFont="1" applyFill="1" applyBorder="1" applyAlignment="1">
      <alignment horizontal="center" vertical="center"/>
    </xf>
    <xf numFmtId="0" fontId="1" fillId="12" borderId="1" xfId="22" applyFill="1" applyBorder="1"/>
    <xf numFmtId="176" fontId="1" fillId="12" borderId="1" xfId="22" applyNumberFormat="1" applyFill="1" applyBorder="1"/>
    <xf numFmtId="0" fontId="32" fillId="9" borderId="1" xfId="22" applyFont="1" applyFill="1" applyBorder="1" applyAlignment="1">
      <alignment horizontal="left" vertical="center"/>
    </xf>
    <xf numFmtId="0" fontId="1" fillId="10" borderId="4" xfId="22" applyFill="1" applyBorder="1"/>
    <xf numFmtId="0" fontId="34" fillId="8" borderId="4" xfId="22" applyFont="1" applyFill="1" applyBorder="1" applyAlignment="1">
      <alignment vertical="center"/>
    </xf>
    <xf numFmtId="0" fontId="34" fillId="8" borderId="1" xfId="22" applyFont="1" applyFill="1" applyBorder="1" applyAlignment="1">
      <alignment vertical="center"/>
    </xf>
    <xf numFmtId="0" fontId="1" fillId="8" borderId="1" xfId="22" applyFill="1" applyBorder="1"/>
    <xf numFmtId="0" fontId="35" fillId="0" borderId="1" xfId="22" applyFont="1" applyBorder="1" applyAlignment="1">
      <alignment vertical="top" wrapText="1"/>
    </xf>
    <xf numFmtId="0" fontId="36" fillId="0" borderId="1" xfId="22" applyFont="1" applyBorder="1" applyAlignment="1">
      <alignment horizontal="right" vertical="center"/>
    </xf>
    <xf numFmtId="0" fontId="1" fillId="2" borderId="6" xfId="22" applyFill="1" applyBorder="1" applyAlignment="1">
      <alignment vertical="top"/>
    </xf>
    <xf numFmtId="0" fontId="1" fillId="2" borderId="8" xfId="22" applyFill="1" applyBorder="1" applyAlignment="1">
      <alignment vertical="top"/>
    </xf>
    <xf numFmtId="0" fontId="34" fillId="0" borderId="6" xfId="22" applyFont="1" applyBorder="1" applyAlignment="1">
      <alignment horizontal="right" vertical="center"/>
    </xf>
    <xf numFmtId="0" fontId="24" fillId="2" borderId="6" xfId="23" applyFill="1" applyBorder="1" applyAlignment="1">
      <alignment horizontal="right" vertical="center"/>
    </xf>
    <xf numFmtId="0" fontId="37" fillId="2" borderId="6" xfId="22" applyFont="1" applyFill="1" applyBorder="1" applyAlignment="1">
      <alignment horizontal="center" vertical="center"/>
    </xf>
    <xf numFmtId="0" fontId="37" fillId="2" borderId="6" xfId="22" applyFont="1" applyFill="1" applyBorder="1" applyAlignment="1">
      <alignment horizontal="right" vertical="center"/>
    </xf>
    <xf numFmtId="0" fontId="38" fillId="0" borderId="0" xfId="22" applyFont="1"/>
    <xf numFmtId="0" fontId="1" fillId="0" borderId="8" xfId="22" applyBorder="1" applyAlignment="1">
      <alignment vertical="top"/>
    </xf>
    <xf numFmtId="0" fontId="35" fillId="0" borderId="6" xfId="22" applyFont="1" applyBorder="1" applyAlignment="1">
      <alignment vertical="top" wrapText="1"/>
    </xf>
    <xf numFmtId="0" fontId="36" fillId="0" borderId="6" xfId="22" applyFont="1" applyBorder="1" applyAlignment="1">
      <alignment horizontal="right" vertical="center"/>
    </xf>
    <xf numFmtId="0" fontId="35" fillId="2" borderId="6" xfId="22" applyFont="1" applyFill="1" applyBorder="1" applyAlignment="1">
      <alignment vertical="top"/>
    </xf>
    <xf numFmtId="0" fontId="35" fillId="2" borderId="8" xfId="22" applyFont="1" applyFill="1" applyBorder="1" applyAlignment="1">
      <alignment vertical="top"/>
    </xf>
    <xf numFmtId="0" fontId="34" fillId="0" borderId="1" xfId="22" applyFont="1" applyBorder="1" applyAlignment="1">
      <alignment horizontal="right" vertical="center"/>
    </xf>
    <xf numFmtId="0" fontId="1" fillId="0" borderId="8" xfId="22" applyBorder="1" applyAlignment="1"/>
    <xf numFmtId="0" fontId="35" fillId="8" borderId="1" xfId="22" applyFont="1" applyFill="1" applyBorder="1"/>
    <xf numFmtId="0" fontId="1" fillId="0" borderId="0" xfId="22" quotePrefix="1"/>
    <xf numFmtId="0" fontId="36" fillId="2" borderId="6" xfId="22" applyFont="1" applyFill="1" applyBorder="1" applyAlignment="1">
      <alignment horizontal="right" vertical="center"/>
    </xf>
    <xf numFmtId="0" fontId="36" fillId="8" borderId="1" xfId="22" applyFont="1" applyFill="1" applyBorder="1" applyAlignment="1">
      <alignment vertical="center"/>
    </xf>
    <xf numFmtId="0" fontId="35" fillId="2" borderId="1" xfId="22" applyFont="1" applyFill="1" applyBorder="1" applyAlignment="1">
      <alignment vertical="top" wrapText="1"/>
    </xf>
    <xf numFmtId="0" fontId="36" fillId="2" borderId="1" xfId="22" applyFont="1" applyFill="1" applyBorder="1" applyAlignment="1">
      <alignment horizontal="right" vertical="center"/>
    </xf>
    <xf numFmtId="0" fontId="35" fillId="0" borderId="1" xfId="22" applyFont="1" applyBorder="1" applyAlignment="1">
      <alignment horizontal="right" vertical="center"/>
    </xf>
    <xf numFmtId="0" fontId="35" fillId="2" borderId="1" xfId="22" applyFont="1" applyFill="1" applyBorder="1" applyAlignment="1">
      <alignment horizontal="right" vertical="center"/>
    </xf>
    <xf numFmtId="0" fontId="1" fillId="0" borderId="6" xfId="22" applyBorder="1"/>
    <xf numFmtId="0" fontId="35" fillId="2" borderId="6" xfId="22" applyFont="1" applyFill="1" applyBorder="1" applyAlignment="1">
      <alignment horizontal="right" vertical="center"/>
    </xf>
    <xf numFmtId="0" fontId="1" fillId="10" borderId="1" xfId="22" applyFill="1" applyBorder="1"/>
    <xf numFmtId="0" fontId="34" fillId="2" borderId="0" xfId="22" applyFont="1" applyFill="1" applyBorder="1" applyAlignment="1">
      <alignment horizontal="center" vertical="center"/>
    </xf>
    <xf numFmtId="0" fontId="34" fillId="0" borderId="0" xfId="22" applyFont="1" applyBorder="1" applyAlignment="1">
      <alignment vertical="center"/>
    </xf>
    <xf numFmtId="0" fontId="34" fillId="2" borderId="0" xfId="22" applyFont="1" applyFill="1" applyBorder="1" applyAlignment="1">
      <alignment horizontal="right" vertical="center"/>
    </xf>
    <xf numFmtId="2" fontId="1" fillId="10" borderId="1" xfId="22" applyNumberFormat="1" applyFill="1" applyBorder="1"/>
    <xf numFmtId="0" fontId="0" fillId="0" borderId="5" xfId="21" applyFont="1" applyBorder="1" applyAlignment="1">
      <alignment horizontal="right" vertical="center"/>
    </xf>
    <xf numFmtId="0" fontId="0" fillId="0" borderId="8" xfId="21" applyFont="1" applyBorder="1" applyAlignment="1">
      <alignment horizontal="right"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9" fillId="0" borderId="39" xfId="21" applyBorder="1" applyAlignment="1">
      <alignment horizontal="right" vertical="center"/>
    </xf>
    <xf numFmtId="0" fontId="9" fillId="0" borderId="8" xfId="2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40" xfId="0" applyBorder="1" applyAlignment="1">
      <alignment horizontal="right" vertical="center"/>
    </xf>
    <xf numFmtId="0" fontId="0" fillId="0" borderId="6" xfId="21" applyFont="1" applyBorder="1" applyAlignment="1">
      <alignment horizontal="right"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2" xfId="0" applyFill="1" applyBorder="1" applyAlignment="1">
      <alignment vertical="center"/>
    </xf>
    <xf numFmtId="0" fontId="34" fillId="2" borderId="16" xfId="22" applyFont="1" applyFill="1" applyBorder="1" applyAlignment="1">
      <alignment horizontal="center" vertical="center"/>
    </xf>
    <xf numFmtId="0" fontId="34" fillId="2" borderId="0" xfId="22" applyFont="1" applyFill="1" applyBorder="1" applyAlignment="1">
      <alignment horizontal="center" vertical="center"/>
    </xf>
    <xf numFmtId="0" fontId="34" fillId="2" borderId="44" xfId="22" applyFont="1" applyFill="1" applyBorder="1" applyAlignment="1">
      <alignment horizontal="center" vertical="center"/>
    </xf>
    <xf numFmtId="0" fontId="34" fillId="2" borderId="35" xfId="22" applyFont="1" applyFill="1" applyBorder="1" applyAlignment="1">
      <alignment horizontal="center" vertical="center"/>
    </xf>
    <xf numFmtId="0" fontId="34" fillId="2" borderId="36" xfId="22" applyFont="1" applyFill="1" applyBorder="1" applyAlignment="1">
      <alignment horizontal="center" vertical="center"/>
    </xf>
    <xf numFmtId="0" fontId="34" fillId="2" borderId="43" xfId="22" applyFont="1" applyFill="1" applyBorder="1" applyAlignment="1">
      <alignment horizontal="center" vertical="center"/>
    </xf>
    <xf numFmtId="0" fontId="34" fillId="2" borderId="45" xfId="22" applyFont="1" applyFill="1" applyBorder="1" applyAlignment="1">
      <alignment horizontal="center" vertical="center"/>
    </xf>
    <xf numFmtId="0" fontId="34" fillId="2" borderId="46" xfId="22" applyFont="1" applyFill="1" applyBorder="1" applyAlignment="1">
      <alignment horizontal="center" vertical="center"/>
    </xf>
    <xf numFmtId="0" fontId="34" fillId="2" borderId="47" xfId="22" applyFont="1" applyFill="1" applyBorder="1" applyAlignment="1">
      <alignment horizontal="center" vertical="center"/>
    </xf>
    <xf numFmtId="0" fontId="34" fillId="0" borderId="5" xfId="22" applyFont="1" applyBorder="1" applyAlignment="1">
      <alignment horizontal="center" vertical="center"/>
    </xf>
    <xf numFmtId="0" fontId="34" fillId="0" borderId="6" xfId="22" applyFont="1" applyBorder="1" applyAlignment="1">
      <alignment horizontal="center" vertical="center"/>
    </xf>
    <xf numFmtId="0" fontId="34" fillId="0" borderId="8" xfId="22" applyFont="1" applyBorder="1" applyAlignment="1">
      <alignment horizontal="center" vertical="center"/>
    </xf>
    <xf numFmtId="0" fontId="1" fillId="0" borderId="5" xfId="22" applyBorder="1" applyAlignment="1">
      <alignment horizontal="center"/>
    </xf>
    <xf numFmtId="0" fontId="1" fillId="0" borderId="6" xfId="22" applyBorder="1" applyAlignment="1">
      <alignment horizontal="center"/>
    </xf>
    <xf numFmtId="0" fontId="1" fillId="0" borderId="8" xfId="22" applyBorder="1" applyAlignment="1">
      <alignment horizontal="center"/>
    </xf>
    <xf numFmtId="0" fontId="31" fillId="9" borderId="16" xfId="22" applyFont="1" applyFill="1" applyBorder="1" applyAlignment="1">
      <alignment horizontal="center"/>
    </xf>
    <xf numFmtId="0" fontId="31" fillId="9" borderId="0" xfId="22" applyFont="1" applyFill="1" applyBorder="1" applyAlignment="1">
      <alignment horizontal="center"/>
    </xf>
    <xf numFmtId="0" fontId="1" fillId="0" borderId="16" xfId="22" applyBorder="1" applyAlignment="1">
      <alignment horizontal="center"/>
    </xf>
    <xf numFmtId="0" fontId="1" fillId="0" borderId="0" xfId="22" applyBorder="1" applyAlignment="1">
      <alignment horizontal="center"/>
    </xf>
    <xf numFmtId="0" fontId="1" fillId="0" borderId="44" xfId="22" applyBorder="1" applyAlignment="1">
      <alignment horizontal="center"/>
    </xf>
    <xf numFmtId="0" fontId="1" fillId="0" borderId="35" xfId="22" applyBorder="1" applyAlignment="1">
      <alignment horizontal="center"/>
    </xf>
    <xf numFmtId="0" fontId="1" fillId="0" borderId="36" xfId="22" applyBorder="1" applyAlignment="1">
      <alignment horizontal="center"/>
    </xf>
    <xf numFmtId="0" fontId="1" fillId="0" borderId="43" xfId="22" applyBorder="1" applyAlignment="1">
      <alignment horizontal="center"/>
    </xf>
    <xf numFmtId="0" fontId="13" fillId="0" borderId="1" xfId="2" applyFont="1" applyBorder="1" applyAlignment="1">
      <alignment horizontal="left" vertical="center" wrapText="1"/>
    </xf>
    <xf numFmtId="0" fontId="13" fillId="0" borderId="35" xfId="2" applyFont="1" applyBorder="1" applyAlignment="1">
      <alignment horizontal="left" vertical="center" wrapText="1"/>
    </xf>
    <xf numFmtId="0" fontId="13" fillId="0" borderId="36" xfId="2" applyFont="1" applyBorder="1" applyAlignment="1">
      <alignment horizontal="left" vertical="center" wrapText="1"/>
    </xf>
    <xf numFmtId="0" fontId="13" fillId="3" borderId="14" xfId="1" applyNumberFormat="1" applyFont="1" applyFill="1" applyBorder="1" applyAlignment="1">
      <alignment horizontal="center" vertical="center" wrapText="1"/>
    </xf>
    <xf numFmtId="0" fontId="13" fillId="3" borderId="17" xfId="2" applyFont="1" applyFill="1" applyBorder="1" applyAlignment="1">
      <alignment horizontal="center" vertical="center" wrapText="1"/>
    </xf>
    <xf numFmtId="0" fontId="13" fillId="4" borderId="5" xfId="1" applyNumberFormat="1" applyFont="1" applyFill="1" applyBorder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 wrapText="1"/>
    </xf>
    <xf numFmtId="0" fontId="13" fillId="4" borderId="18" xfId="1" applyNumberFormat="1" applyFont="1" applyFill="1" applyBorder="1" applyAlignment="1">
      <alignment horizontal="center" vertical="center" wrapText="1"/>
    </xf>
    <xf numFmtId="0" fontId="13" fillId="3" borderId="9" xfId="1" applyNumberFormat="1" applyFont="1" applyFill="1" applyBorder="1" applyAlignment="1">
      <alignment horizontal="center" vertical="center" wrapText="1"/>
    </xf>
    <xf numFmtId="0" fontId="13" fillId="3" borderId="15" xfId="2" applyFont="1" applyFill="1" applyBorder="1" applyAlignment="1">
      <alignment horizontal="center" vertical="center" wrapText="1"/>
    </xf>
    <xf numFmtId="0" fontId="13" fillId="3" borderId="10" xfId="1" applyNumberFormat="1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13" fillId="3" borderId="6" xfId="1" applyNumberFormat="1" applyFont="1" applyFill="1" applyBorder="1" applyAlignment="1">
      <alignment horizontal="center" vertical="center" wrapText="1"/>
    </xf>
    <xf numFmtId="0" fontId="13" fillId="3" borderId="11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4" fillId="2" borderId="2" xfId="1" applyNumberFormat="1" applyFont="1" applyFill="1" applyBorder="1" applyAlignment="1">
      <alignment wrapText="1"/>
    </xf>
    <xf numFmtId="0" fontId="14" fillId="2" borderId="4" xfId="1" applyNumberFormat="1" applyFont="1" applyFill="1" applyBorder="1" applyAlignment="1">
      <alignment wrapText="1"/>
    </xf>
    <xf numFmtId="177" fontId="14" fillId="2" borderId="2" xfId="1" applyFont="1" applyFill="1" applyBorder="1" applyAlignment="1">
      <alignment horizontal="left" wrapText="1"/>
    </xf>
    <xf numFmtId="177" fontId="14" fillId="2" borderId="3" xfId="1" applyFont="1" applyFill="1" applyBorder="1" applyAlignment="1">
      <alignment horizontal="left" wrapText="1"/>
    </xf>
    <xf numFmtId="177" fontId="14" fillId="2" borderId="4" xfId="1" applyFont="1" applyFill="1" applyBorder="1" applyAlignment="1">
      <alignment horizontal="left" wrapText="1"/>
    </xf>
    <xf numFmtId="0" fontId="13" fillId="5" borderId="31" xfId="1" applyNumberFormat="1" applyFont="1" applyFill="1" applyBorder="1" applyAlignment="1">
      <alignment horizontal="center" wrapText="1"/>
    </xf>
    <xf numFmtId="0" fontId="13" fillId="5" borderId="32" xfId="1" applyNumberFormat="1" applyFont="1" applyFill="1" applyBorder="1" applyAlignment="1">
      <alignment horizontal="center" wrapText="1"/>
    </xf>
    <xf numFmtId="0" fontId="13" fillId="5" borderId="11" xfId="1" applyNumberFormat="1" applyFont="1" applyFill="1" applyBorder="1" applyAlignment="1">
      <alignment horizontal="center" wrapText="1"/>
    </xf>
    <xf numFmtId="0" fontId="13" fillId="5" borderId="12" xfId="1" applyNumberFormat="1" applyFont="1" applyFill="1" applyBorder="1" applyAlignment="1">
      <alignment horizontal="center" wrapText="1"/>
    </xf>
    <xf numFmtId="0" fontId="13" fillId="4" borderId="8" xfId="1" applyNumberFormat="1" applyFont="1" applyFill="1" applyBorder="1" applyAlignment="1">
      <alignment horizontal="center" vertical="center" wrapText="1"/>
    </xf>
    <xf numFmtId="0" fontId="13" fillId="5" borderId="27" xfId="1" applyNumberFormat="1" applyFont="1" applyFill="1" applyBorder="1" applyAlignment="1">
      <alignment horizontal="center" wrapText="1"/>
    </xf>
    <xf numFmtId="0" fontId="13" fillId="5" borderId="34" xfId="1" applyNumberFormat="1" applyFont="1" applyFill="1" applyBorder="1" applyAlignment="1">
      <alignment horizontal="center" wrapText="1"/>
    </xf>
    <xf numFmtId="177" fontId="19" fillId="3" borderId="2" xfId="1" applyFont="1" applyFill="1" applyBorder="1" applyAlignment="1">
      <alignment horizontal="center" vertical="center" wrapText="1"/>
    </xf>
    <xf numFmtId="177" fontId="19" fillId="3" borderId="4" xfId="1" applyFont="1" applyFill="1" applyBorder="1" applyAlignment="1">
      <alignment horizontal="center" vertical="center" wrapText="1"/>
    </xf>
    <xf numFmtId="177" fontId="19" fillId="3" borderId="3" xfId="1" applyFont="1" applyFill="1" applyBorder="1" applyAlignment="1">
      <alignment horizontal="center" vertical="center" wrapText="1"/>
    </xf>
    <xf numFmtId="177" fontId="19" fillId="4" borderId="2" xfId="1" applyFont="1" applyFill="1" applyBorder="1" applyAlignment="1">
      <alignment horizontal="left" vertical="center" wrapText="1"/>
    </xf>
    <xf numFmtId="177" fontId="19" fillId="4" borderId="4" xfId="1" applyFont="1" applyFill="1" applyBorder="1" applyAlignment="1">
      <alignment horizontal="left" vertical="center" wrapText="1"/>
    </xf>
    <xf numFmtId="177" fontId="19" fillId="4" borderId="3" xfId="1" applyFont="1" applyFill="1" applyBorder="1" applyAlignment="1">
      <alignment horizontal="left" vertical="center" wrapText="1"/>
    </xf>
  </cellXfs>
  <cellStyles count="24">
    <cellStyle name="Hyperlink" xfId="20" builtinId="8"/>
    <cellStyle name="Hyperlink 2" xfId="10"/>
    <cellStyle name="Hyperlink 2 2" xfId="14"/>
    <cellStyle name="Hyperlink 3" xfId="23"/>
    <cellStyle name="Normal" xfId="0" builtinId="0"/>
    <cellStyle name="Normal 2" xfId="2"/>
    <cellStyle name="Normal 2 2" xfId="9"/>
    <cellStyle name="Normal 2 2 2" xfId="11"/>
    <cellStyle name="Normal 2 3" xfId="22"/>
    <cellStyle name="Normal 3" xfId="15"/>
    <cellStyle name="Normal 4" xfId="19"/>
    <cellStyle name="Normal_SSS-3_Estimation&amp;Schedule_v1.0" xfId="1"/>
    <cellStyle name="Percent 2" xfId="8"/>
    <cellStyle name="ハイパーリンク 2" xfId="18"/>
    <cellStyle name="標準 10" xfId="4"/>
    <cellStyle name="標準 11" xfId="3"/>
    <cellStyle name="標準 12" xfId="5"/>
    <cellStyle name="標準 2" xfId="12"/>
    <cellStyle name="標準 2 2" xfId="21"/>
    <cellStyle name="標準 4" xfId="17"/>
    <cellStyle name="標準 5 2 2" xfId="7"/>
    <cellStyle name="標準 5 2 2 2" xfId="6"/>
    <cellStyle name="標準 8 2" xfId="13"/>
    <cellStyle name="標準 8 2 2" xfId="16"/>
  </cellStyles>
  <dxfs count="2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emf"/><Relationship Id="rId13" Type="http://schemas.openxmlformats.org/officeDocument/2006/relationships/image" Target="../media/image43.emf"/><Relationship Id="rId18" Type="http://schemas.openxmlformats.org/officeDocument/2006/relationships/image" Target="../media/image48.emf"/><Relationship Id="rId3" Type="http://schemas.openxmlformats.org/officeDocument/2006/relationships/image" Target="../media/image33.emf"/><Relationship Id="rId21" Type="http://schemas.openxmlformats.org/officeDocument/2006/relationships/image" Target="../media/image51.emf"/><Relationship Id="rId7" Type="http://schemas.openxmlformats.org/officeDocument/2006/relationships/image" Target="../media/image37.emf"/><Relationship Id="rId12" Type="http://schemas.openxmlformats.org/officeDocument/2006/relationships/image" Target="../media/image42.emf"/><Relationship Id="rId17" Type="http://schemas.openxmlformats.org/officeDocument/2006/relationships/image" Target="../media/image47.emf"/><Relationship Id="rId2" Type="http://schemas.openxmlformats.org/officeDocument/2006/relationships/image" Target="../media/image32.emf"/><Relationship Id="rId16" Type="http://schemas.openxmlformats.org/officeDocument/2006/relationships/image" Target="../media/image46.emf"/><Relationship Id="rId20" Type="http://schemas.openxmlformats.org/officeDocument/2006/relationships/image" Target="../media/image50.emf"/><Relationship Id="rId1" Type="http://schemas.openxmlformats.org/officeDocument/2006/relationships/image" Target="../media/image31.png"/><Relationship Id="rId6" Type="http://schemas.openxmlformats.org/officeDocument/2006/relationships/image" Target="../media/image36.emf"/><Relationship Id="rId11" Type="http://schemas.openxmlformats.org/officeDocument/2006/relationships/image" Target="../media/image41.emf"/><Relationship Id="rId5" Type="http://schemas.openxmlformats.org/officeDocument/2006/relationships/image" Target="../media/image35.emf"/><Relationship Id="rId15" Type="http://schemas.openxmlformats.org/officeDocument/2006/relationships/image" Target="../media/image45.emf"/><Relationship Id="rId10" Type="http://schemas.openxmlformats.org/officeDocument/2006/relationships/image" Target="../media/image40.emf"/><Relationship Id="rId19" Type="http://schemas.openxmlformats.org/officeDocument/2006/relationships/image" Target="../media/image49.emf"/><Relationship Id="rId4" Type="http://schemas.openxmlformats.org/officeDocument/2006/relationships/image" Target="../media/image34.emf"/><Relationship Id="rId9" Type="http://schemas.openxmlformats.org/officeDocument/2006/relationships/image" Target="../media/image39.emf"/><Relationship Id="rId14" Type="http://schemas.openxmlformats.org/officeDocument/2006/relationships/image" Target="../media/image44.emf"/><Relationship Id="rId22" Type="http://schemas.openxmlformats.org/officeDocument/2006/relationships/image" Target="../media/image5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239909</xdr:colOff>
      <xdr:row>1</xdr:row>
      <xdr:rowOff>137629</xdr:rowOff>
    </xdr:from>
    <xdr:to>
      <xdr:col>9</xdr:col>
      <xdr:colOff>484910</xdr:colOff>
      <xdr:row>10</xdr:row>
      <xdr:rowOff>1168529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9C62CC3-8EF1-4337-9318-5EB15677A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9709" y="366229"/>
          <a:ext cx="9267081" cy="3060590"/>
        </a:xfrm>
        <a:prstGeom prst="rect">
          <a:avLst/>
        </a:prstGeom>
      </xdr:spPr>
    </xdr:pic>
    <xdr:clientData/>
  </xdr:twoCellAnchor>
  <xdr:twoCellAnchor editAs="oneCell">
    <xdr:from>
      <xdr:col>5</xdr:col>
      <xdr:colOff>322424</xdr:colOff>
      <xdr:row>10</xdr:row>
      <xdr:rowOff>1057949</xdr:rowOff>
    </xdr:from>
    <xdr:to>
      <xdr:col>9</xdr:col>
      <xdr:colOff>484910</xdr:colOff>
      <xdr:row>10</xdr:row>
      <xdr:rowOff>3991695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ECD7382-0F3A-497B-89C1-D7822F0E6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2224" y="3648749"/>
          <a:ext cx="9184566" cy="2933746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12</xdr:row>
      <xdr:rowOff>133350</xdr:rowOff>
    </xdr:from>
    <xdr:to>
      <xdr:col>16</xdr:col>
      <xdr:colOff>484202</xdr:colOff>
      <xdr:row>20</xdr:row>
      <xdr:rowOff>5046621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C1251CD-8011-44FB-BEE6-9E50476A4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4600" y="7578090"/>
          <a:ext cx="13895402" cy="6409562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21</xdr:row>
      <xdr:rowOff>19050</xdr:rowOff>
    </xdr:from>
    <xdr:to>
      <xdr:col>9</xdr:col>
      <xdr:colOff>599026</xdr:colOff>
      <xdr:row>30</xdr:row>
      <xdr:rowOff>488146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7809CE7E-9F0E-4683-B4D8-4401A8874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72700" y="14489430"/>
          <a:ext cx="9278206" cy="2152424"/>
        </a:xfrm>
        <a:prstGeom prst="rect">
          <a:avLst/>
        </a:prstGeom>
      </xdr:spPr>
    </xdr:pic>
    <xdr:clientData/>
  </xdr:twoCellAnchor>
  <xdr:twoCellAnchor editAs="oneCell">
    <xdr:from>
      <xdr:col>5</xdr:col>
      <xdr:colOff>283029</xdr:colOff>
      <xdr:row>30</xdr:row>
      <xdr:rowOff>163285</xdr:rowOff>
    </xdr:from>
    <xdr:to>
      <xdr:col>16</xdr:col>
      <xdr:colOff>378077</xdr:colOff>
      <xdr:row>30</xdr:row>
      <xdr:rowOff>868047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7568CAA4-AEF3-431E-8D44-49A8272B7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2829" y="16691065"/>
          <a:ext cx="13811048" cy="7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13854</xdr:colOff>
      <xdr:row>21</xdr:row>
      <xdr:rowOff>166253</xdr:rowOff>
    </xdr:from>
    <xdr:to>
      <xdr:col>21</xdr:col>
      <xdr:colOff>580261</xdr:colOff>
      <xdr:row>28</xdr:row>
      <xdr:rowOff>116937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29529D4E-656E-4327-BF59-1F10C08AA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536294" y="14636633"/>
          <a:ext cx="7942567" cy="1274485"/>
        </a:xfrm>
        <a:prstGeom prst="rect">
          <a:avLst/>
        </a:prstGeom>
      </xdr:spPr>
    </xdr:pic>
    <xdr:clientData/>
  </xdr:twoCellAnchor>
  <xdr:twoCellAnchor editAs="oneCell">
    <xdr:from>
      <xdr:col>5</xdr:col>
      <xdr:colOff>290946</xdr:colOff>
      <xdr:row>31</xdr:row>
      <xdr:rowOff>180110</xdr:rowOff>
    </xdr:from>
    <xdr:to>
      <xdr:col>15</xdr:col>
      <xdr:colOff>395966</xdr:colOff>
      <xdr:row>41</xdr:row>
      <xdr:rowOff>11003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970A7495-8E6C-4336-830A-F2AC60260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20746" y="17927090"/>
          <a:ext cx="13150460" cy="2359347"/>
        </a:xfrm>
        <a:prstGeom prst="rect">
          <a:avLst/>
        </a:prstGeom>
      </xdr:spPr>
    </xdr:pic>
    <xdr:clientData/>
  </xdr:twoCellAnchor>
  <xdr:twoCellAnchor editAs="oneCell">
    <xdr:from>
      <xdr:col>5</xdr:col>
      <xdr:colOff>180109</xdr:colOff>
      <xdr:row>41</xdr:row>
      <xdr:rowOff>13855</xdr:rowOff>
    </xdr:from>
    <xdr:to>
      <xdr:col>19</xdr:col>
      <xdr:colOff>256253</xdr:colOff>
      <xdr:row>51</xdr:row>
      <xdr:rowOff>171182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B22F96BA-4722-4CF9-8534-0873935FA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09909" y="20656435"/>
          <a:ext cx="15803824" cy="2431550"/>
        </a:xfrm>
        <a:prstGeom prst="rect">
          <a:avLst/>
        </a:prstGeom>
      </xdr:spPr>
    </xdr:pic>
    <xdr:clientData/>
  </xdr:twoCellAnchor>
  <xdr:twoCellAnchor editAs="oneCell">
    <xdr:from>
      <xdr:col>5</xdr:col>
      <xdr:colOff>595745</xdr:colOff>
      <xdr:row>51</xdr:row>
      <xdr:rowOff>69272</xdr:rowOff>
    </xdr:from>
    <xdr:to>
      <xdr:col>13</xdr:col>
      <xdr:colOff>586632</xdr:colOff>
      <xdr:row>65</xdr:row>
      <xdr:rowOff>108578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26EB4EAC-4682-47BB-B58C-759DA50D4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25545" y="23317892"/>
          <a:ext cx="11695207" cy="4524715"/>
        </a:xfrm>
        <a:prstGeom prst="rect">
          <a:avLst/>
        </a:prstGeom>
      </xdr:spPr>
    </xdr:pic>
    <xdr:clientData/>
  </xdr:twoCellAnchor>
  <xdr:twoCellAnchor editAs="oneCell">
    <xdr:from>
      <xdr:col>5</xdr:col>
      <xdr:colOff>512618</xdr:colOff>
      <xdr:row>65</xdr:row>
      <xdr:rowOff>124690</xdr:rowOff>
    </xdr:from>
    <xdr:to>
      <xdr:col>9</xdr:col>
      <xdr:colOff>113333</xdr:colOff>
      <xdr:row>75</xdr:row>
      <xdr:rowOff>199770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B98221B3-E75F-44B5-B744-1B59AC1E8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42418" y="28234870"/>
          <a:ext cx="8622795" cy="2307740"/>
        </a:xfrm>
        <a:prstGeom prst="rect">
          <a:avLst/>
        </a:prstGeom>
      </xdr:spPr>
    </xdr:pic>
    <xdr:clientData/>
  </xdr:twoCellAnchor>
  <xdr:twoCellAnchor editAs="oneCell">
    <xdr:from>
      <xdr:col>5</xdr:col>
      <xdr:colOff>692727</xdr:colOff>
      <xdr:row>79</xdr:row>
      <xdr:rowOff>41564</xdr:rowOff>
    </xdr:from>
    <xdr:to>
      <xdr:col>10</xdr:col>
      <xdr:colOff>102890</xdr:colOff>
      <xdr:row>90</xdr:row>
      <xdr:rowOff>114672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41CB4415-5551-46A9-AB7C-C4D8B1703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22527" y="30940664"/>
          <a:ext cx="9102803" cy="4231550"/>
        </a:xfrm>
        <a:prstGeom prst="rect">
          <a:avLst/>
        </a:prstGeom>
      </xdr:spPr>
    </xdr:pic>
    <xdr:clientData/>
  </xdr:twoCellAnchor>
  <xdr:twoCellAnchor editAs="oneCell">
    <xdr:from>
      <xdr:col>5</xdr:col>
      <xdr:colOff>595746</xdr:colOff>
      <xdr:row>89</xdr:row>
      <xdr:rowOff>152400</xdr:rowOff>
    </xdr:from>
    <xdr:to>
      <xdr:col>9</xdr:col>
      <xdr:colOff>548842</xdr:colOff>
      <xdr:row>99</xdr:row>
      <xdr:rowOff>2303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34671699-5126-4A97-8ABC-F76F65545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425546" y="35349180"/>
          <a:ext cx="8975176" cy="3620418"/>
        </a:xfrm>
        <a:prstGeom prst="rect">
          <a:avLst/>
        </a:prstGeom>
      </xdr:spPr>
    </xdr:pic>
    <xdr:clientData/>
  </xdr:twoCellAnchor>
  <xdr:twoCellAnchor editAs="oneCell">
    <xdr:from>
      <xdr:col>9</xdr:col>
      <xdr:colOff>540327</xdr:colOff>
      <xdr:row>93</xdr:row>
      <xdr:rowOff>55418</xdr:rowOff>
    </xdr:from>
    <xdr:to>
      <xdr:col>24</xdr:col>
      <xdr:colOff>243946</xdr:colOff>
      <xdr:row>98</xdr:row>
      <xdr:rowOff>1672764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4A3DB113-E876-45D6-B041-E4D5AA704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392207" y="36341858"/>
          <a:ext cx="9762019" cy="255252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99</xdr:row>
      <xdr:rowOff>76200</xdr:rowOff>
    </xdr:from>
    <xdr:to>
      <xdr:col>8</xdr:col>
      <xdr:colOff>552848</xdr:colOff>
      <xdr:row>110</xdr:row>
      <xdr:rowOff>22838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46DF83F-4AE2-4EFD-A99B-FA8085090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210800" y="39372540"/>
          <a:ext cx="8523368" cy="2613638"/>
        </a:xfrm>
        <a:prstGeom prst="rect">
          <a:avLst/>
        </a:prstGeom>
      </xdr:spPr>
    </xdr:pic>
    <xdr:clientData/>
  </xdr:twoCellAnchor>
  <xdr:twoCellAnchor editAs="oneCell">
    <xdr:from>
      <xdr:col>10</xdr:col>
      <xdr:colOff>83127</xdr:colOff>
      <xdr:row>99</xdr:row>
      <xdr:rowOff>27710</xdr:rowOff>
    </xdr:from>
    <xdr:to>
      <xdr:col>22</xdr:col>
      <xdr:colOff>167927</xdr:colOff>
      <xdr:row>110</xdr:row>
      <xdr:rowOff>168538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D153AB83-F1CB-4E73-8E09-0A82A92B5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605567" y="39324050"/>
          <a:ext cx="8131520" cy="2807828"/>
        </a:xfrm>
        <a:prstGeom prst="rect">
          <a:avLst/>
        </a:prstGeom>
      </xdr:spPr>
    </xdr:pic>
    <xdr:clientData/>
  </xdr:twoCellAnchor>
  <xdr:twoCellAnchor editAs="oneCell">
    <xdr:from>
      <xdr:col>5</xdr:col>
      <xdr:colOff>637309</xdr:colOff>
      <xdr:row>110</xdr:row>
      <xdr:rowOff>110837</xdr:rowOff>
    </xdr:from>
    <xdr:to>
      <xdr:col>9</xdr:col>
      <xdr:colOff>47548</xdr:colOff>
      <xdr:row>120</xdr:row>
      <xdr:rowOff>785917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98CAA71A-F0D7-4854-A27C-B9B75C910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467109" y="42401837"/>
          <a:ext cx="8432319" cy="2910511"/>
        </a:xfrm>
        <a:prstGeom prst="rect">
          <a:avLst/>
        </a:prstGeom>
      </xdr:spPr>
    </xdr:pic>
    <xdr:clientData/>
  </xdr:twoCellAnchor>
  <xdr:twoCellAnchor editAs="oneCell">
    <xdr:from>
      <xdr:col>9</xdr:col>
      <xdr:colOff>526473</xdr:colOff>
      <xdr:row>111</xdr:row>
      <xdr:rowOff>96983</xdr:rowOff>
    </xdr:from>
    <xdr:to>
      <xdr:col>21</xdr:col>
      <xdr:colOff>268416</xdr:colOff>
      <xdr:row>120</xdr:row>
      <xdr:rowOff>619700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263C00D0-3B93-4972-9111-918C99A08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378353" y="42616583"/>
          <a:ext cx="7788663" cy="2571112"/>
        </a:xfrm>
        <a:prstGeom prst="rect">
          <a:avLst/>
        </a:prstGeom>
      </xdr:spPr>
    </xdr:pic>
    <xdr:clientData/>
  </xdr:twoCellAnchor>
  <xdr:twoCellAnchor editAs="oneCell">
    <xdr:from>
      <xdr:col>5</xdr:col>
      <xdr:colOff>665019</xdr:colOff>
      <xdr:row>120</xdr:row>
      <xdr:rowOff>581891</xdr:rowOff>
    </xdr:from>
    <xdr:to>
      <xdr:col>9</xdr:col>
      <xdr:colOff>113353</xdr:colOff>
      <xdr:row>121</xdr:row>
      <xdr:rowOff>599773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36CB5B57-F607-4302-892C-19A50845B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94819" y="45440831"/>
          <a:ext cx="8470414" cy="2425801"/>
        </a:xfrm>
        <a:prstGeom prst="rect">
          <a:avLst/>
        </a:prstGeom>
      </xdr:spPr>
    </xdr:pic>
    <xdr:clientData/>
  </xdr:twoCellAnchor>
  <xdr:twoCellAnchor editAs="oneCell">
    <xdr:from>
      <xdr:col>9</xdr:col>
      <xdr:colOff>568037</xdr:colOff>
      <xdr:row>120</xdr:row>
      <xdr:rowOff>277091</xdr:rowOff>
    </xdr:from>
    <xdr:to>
      <xdr:col>22</xdr:col>
      <xdr:colOff>176570</xdr:colOff>
      <xdr:row>121</xdr:row>
      <xdr:rowOff>1371164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07F7C72B-8D85-4782-9ABA-AB0198137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419917" y="45136031"/>
          <a:ext cx="8325813" cy="3501992"/>
        </a:xfrm>
        <a:prstGeom prst="rect">
          <a:avLst/>
        </a:prstGeom>
      </xdr:spPr>
    </xdr:pic>
    <xdr:clientData/>
  </xdr:twoCellAnchor>
  <xdr:twoCellAnchor editAs="oneCell">
    <xdr:from>
      <xdr:col>5</xdr:col>
      <xdr:colOff>748145</xdr:colOff>
      <xdr:row>121</xdr:row>
      <xdr:rowOff>748147</xdr:rowOff>
    </xdr:from>
    <xdr:to>
      <xdr:col>9</xdr:col>
      <xdr:colOff>110765</xdr:colOff>
      <xdr:row>121</xdr:row>
      <xdr:rowOff>3176718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D6A3026E-CF3D-4E3F-A44C-DEA77EED9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577945" y="48015007"/>
          <a:ext cx="8384700" cy="24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124691</xdr:colOff>
      <xdr:row>121</xdr:row>
      <xdr:rowOff>1385455</xdr:rowOff>
    </xdr:from>
    <xdr:to>
      <xdr:col>22</xdr:col>
      <xdr:colOff>380919</xdr:colOff>
      <xdr:row>121</xdr:row>
      <xdr:rowOff>3994979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82F553A2-6375-4868-A83B-C28141881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9647131" y="48652315"/>
          <a:ext cx="8302948" cy="2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484909</xdr:colOff>
      <xdr:row>122</xdr:row>
      <xdr:rowOff>110836</xdr:rowOff>
    </xdr:from>
    <xdr:to>
      <xdr:col>8</xdr:col>
      <xdr:colOff>571415</xdr:colOff>
      <xdr:row>131</xdr:row>
      <xdr:rowOff>851759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8545F86D-6FD0-4FF2-8408-00B353866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314709" y="51507736"/>
          <a:ext cx="8438026" cy="2641074"/>
        </a:xfrm>
        <a:prstGeom prst="rect">
          <a:avLst/>
        </a:prstGeom>
      </xdr:spPr>
    </xdr:pic>
    <xdr:clientData/>
  </xdr:twoCellAnchor>
  <xdr:twoCellAnchor editAs="oneCell">
    <xdr:from>
      <xdr:col>9</xdr:col>
      <xdr:colOff>554182</xdr:colOff>
      <xdr:row>122</xdr:row>
      <xdr:rowOff>83128</xdr:rowOff>
    </xdr:from>
    <xdr:to>
      <xdr:col>22</xdr:col>
      <xdr:colOff>286525</xdr:colOff>
      <xdr:row>131</xdr:row>
      <xdr:rowOff>1719289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9E039899-5FBA-4BD0-B164-329F59185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9406062" y="51480028"/>
          <a:ext cx="8449623" cy="353631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304801</xdr:colOff>
      <xdr:row>131</xdr:row>
      <xdr:rowOff>1856509</xdr:rowOff>
    </xdr:from>
    <xdr:to>
      <xdr:col>8</xdr:col>
      <xdr:colOff>572259</xdr:colOff>
      <xdr:row>144</xdr:row>
      <xdr:rowOff>45608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C144371A-9075-4B1D-862C-10DB3BD54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134601" y="55486069"/>
          <a:ext cx="8618978" cy="2976537"/>
        </a:xfrm>
        <a:prstGeom prst="rect">
          <a:avLst/>
        </a:prstGeom>
      </xdr:spPr>
    </xdr:pic>
    <xdr:clientData/>
  </xdr:twoCellAnchor>
  <xdr:twoCellAnchor editAs="oneCell">
    <xdr:from>
      <xdr:col>5</xdr:col>
      <xdr:colOff>332509</xdr:colOff>
      <xdr:row>144</xdr:row>
      <xdr:rowOff>166254</xdr:rowOff>
    </xdr:from>
    <xdr:to>
      <xdr:col>20</xdr:col>
      <xdr:colOff>227624</xdr:colOff>
      <xdr:row>153</xdr:row>
      <xdr:rowOff>3421462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D2F45AC6-2968-4A36-987A-78DB19E3D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162309" y="58916454"/>
          <a:ext cx="16293355" cy="5155359"/>
        </a:xfrm>
        <a:prstGeom prst="rect">
          <a:avLst/>
        </a:prstGeom>
      </xdr:spPr>
    </xdr:pic>
    <xdr:clientData/>
  </xdr:twoCellAnchor>
  <xdr:twoCellAnchor editAs="oneCell">
    <xdr:from>
      <xdr:col>5</xdr:col>
      <xdr:colOff>360218</xdr:colOff>
      <xdr:row>154</xdr:row>
      <xdr:rowOff>13854</xdr:rowOff>
    </xdr:from>
    <xdr:to>
      <xdr:col>7</xdr:col>
      <xdr:colOff>161086</xdr:colOff>
      <xdr:row>165</xdr:row>
      <xdr:rowOff>68048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D8504B5C-1112-4BF6-8D94-F5B24715E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190018" y="64654314"/>
          <a:ext cx="7481828" cy="3145836"/>
        </a:xfrm>
        <a:prstGeom prst="rect">
          <a:avLst/>
        </a:prstGeom>
      </xdr:spPr>
    </xdr:pic>
    <xdr:clientData/>
  </xdr:twoCellAnchor>
  <xdr:twoCellAnchor editAs="oneCell">
    <xdr:from>
      <xdr:col>8</xdr:col>
      <xdr:colOff>193964</xdr:colOff>
      <xdr:row>154</xdr:row>
      <xdr:rowOff>41564</xdr:rowOff>
    </xdr:from>
    <xdr:to>
      <xdr:col>18</xdr:col>
      <xdr:colOff>183678</xdr:colOff>
      <xdr:row>165</xdr:row>
      <xdr:rowOff>19567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E757A79E-E4D5-4869-9DA4-533287B89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375284" y="64682024"/>
          <a:ext cx="6695314" cy="3069645"/>
        </a:xfrm>
        <a:prstGeom prst="rect">
          <a:avLst/>
        </a:prstGeom>
      </xdr:spPr>
    </xdr:pic>
    <xdr:clientData/>
  </xdr:twoCellAnchor>
  <xdr:twoCellAnchor editAs="oneCell">
    <xdr:from>
      <xdr:col>5</xdr:col>
      <xdr:colOff>221673</xdr:colOff>
      <xdr:row>164</xdr:row>
      <xdr:rowOff>96982</xdr:rowOff>
    </xdr:from>
    <xdr:to>
      <xdr:col>6</xdr:col>
      <xdr:colOff>98807</xdr:colOff>
      <xdr:row>173</xdr:row>
      <xdr:rowOff>1647429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436349DA-15D1-4BBB-8590-57C2774B2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051473" y="67968322"/>
          <a:ext cx="6887534" cy="3450598"/>
        </a:xfrm>
        <a:prstGeom prst="rect">
          <a:avLst/>
        </a:prstGeom>
      </xdr:spPr>
    </xdr:pic>
    <xdr:clientData/>
  </xdr:twoCellAnchor>
  <xdr:twoCellAnchor editAs="oneCell">
    <xdr:from>
      <xdr:col>5</xdr:col>
      <xdr:colOff>512618</xdr:colOff>
      <xdr:row>174</xdr:row>
      <xdr:rowOff>96982</xdr:rowOff>
    </xdr:from>
    <xdr:to>
      <xdr:col>6</xdr:col>
      <xdr:colOff>418324</xdr:colOff>
      <xdr:row>183</xdr:row>
      <xdr:rowOff>1523619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881E7726-E94D-4D8F-A5F1-11EAE8BCE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342418" y="71846902"/>
          <a:ext cx="6916106" cy="3326788"/>
        </a:xfrm>
        <a:prstGeom prst="rect">
          <a:avLst/>
        </a:prstGeom>
      </xdr:spPr>
    </xdr:pic>
    <xdr:clientData/>
  </xdr:twoCellAnchor>
  <xdr:twoCellAnchor editAs="oneCell">
    <xdr:from>
      <xdr:col>7</xdr:col>
      <xdr:colOff>498763</xdr:colOff>
      <xdr:row>174</xdr:row>
      <xdr:rowOff>124691</xdr:rowOff>
    </xdr:from>
    <xdr:to>
      <xdr:col>18</xdr:col>
      <xdr:colOff>50306</xdr:colOff>
      <xdr:row>183</xdr:row>
      <xdr:rowOff>1560852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A44F9D87-9AE4-4AEA-9257-42B3BC1EF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009523" y="71874611"/>
          <a:ext cx="6927703" cy="3336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4</xdr:row>
      <xdr:rowOff>57498</xdr:rowOff>
    </xdr:from>
    <xdr:to>
      <xdr:col>3</xdr:col>
      <xdr:colOff>6134100</xdr:colOff>
      <xdr:row>11</xdr:row>
      <xdr:rowOff>1417319</xdr:rowOff>
    </xdr:to>
    <xdr:pic>
      <xdr:nvPicPr>
        <xdr:cNvPr id="2" name="図 9">
          <a:extLst>
            <a:ext uri="{FF2B5EF4-FFF2-40B4-BE49-F238E27FC236}">
              <a16:creationId xmlns:a16="http://schemas.microsoft.com/office/drawing/2014/main" xmlns="" id="{A90EB78A-8B0C-41CF-8BF4-6BD1E4D4B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2120" y="971898"/>
          <a:ext cx="5859780" cy="4095401"/>
        </a:xfrm>
        <a:prstGeom prst="rect">
          <a:avLst/>
        </a:prstGeom>
      </xdr:spPr>
    </xdr:pic>
    <xdr:clientData/>
  </xdr:twoCellAnchor>
  <xdr:twoCellAnchor>
    <xdr:from>
      <xdr:col>3</xdr:col>
      <xdr:colOff>2301241</xdr:colOff>
      <xdr:row>5</xdr:row>
      <xdr:rowOff>65118</xdr:rowOff>
    </xdr:from>
    <xdr:to>
      <xdr:col>3</xdr:col>
      <xdr:colOff>3794761</xdr:colOff>
      <xdr:row>9</xdr:row>
      <xdr:rowOff>143495</xdr:rowOff>
    </xdr:to>
    <xdr:sp macro="" textlink="">
      <xdr:nvSpPr>
        <xdr:cNvPr id="3" name="正方形/長方形 36">
          <a:extLst>
            <a:ext uri="{FF2B5EF4-FFF2-40B4-BE49-F238E27FC236}">
              <a16:creationId xmlns:a16="http://schemas.microsoft.com/office/drawing/2014/main" xmlns="" id="{5F203149-4270-47CC-A6FB-32DCBF5C1B88}"/>
            </a:ext>
          </a:extLst>
        </xdr:cNvPr>
        <xdr:cNvSpPr/>
      </xdr:nvSpPr>
      <xdr:spPr>
        <a:xfrm>
          <a:off x="3749041" y="1208118"/>
          <a:ext cx="1493520" cy="1449977"/>
        </a:xfrm>
        <a:prstGeom prst="rect">
          <a:avLst/>
        </a:prstGeom>
        <a:noFill/>
        <a:ln w="38100">
          <a:solidFill>
            <a:srgbClr val="F834C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68580</xdr:colOff>
      <xdr:row>13</xdr:row>
      <xdr:rowOff>106680</xdr:rowOff>
    </xdr:from>
    <xdr:to>
      <xdr:col>3</xdr:col>
      <xdr:colOff>5509260</xdr:colOff>
      <xdr:row>27</xdr:row>
      <xdr:rowOff>138458</xdr:rowOff>
    </xdr:to>
    <xdr:pic>
      <xdr:nvPicPr>
        <xdr:cNvPr id="4" name="図 78">
          <a:extLst>
            <a:ext uri="{FF2B5EF4-FFF2-40B4-BE49-F238E27FC236}">
              <a16:creationId xmlns:a16="http://schemas.microsoft.com/office/drawing/2014/main" xmlns="" id="{DA0DA751-FEDA-469B-B9A7-316449CB2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380" y="5646420"/>
          <a:ext cx="5440680" cy="3658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390291</xdr:colOff>
      <xdr:row>21</xdr:row>
      <xdr:rowOff>85418</xdr:rowOff>
    </xdr:from>
    <xdr:to>
      <xdr:col>3</xdr:col>
      <xdr:colOff>2836311</xdr:colOff>
      <xdr:row>27</xdr:row>
      <xdr:rowOff>43508</xdr:rowOff>
    </xdr:to>
    <xdr:sp macro="" textlink="">
      <xdr:nvSpPr>
        <xdr:cNvPr id="5" name="正方形/長方形 92">
          <a:extLst>
            <a:ext uri="{FF2B5EF4-FFF2-40B4-BE49-F238E27FC236}">
              <a16:creationId xmlns:a16="http://schemas.microsoft.com/office/drawing/2014/main" xmlns="" id="{D0CBCA6E-B4FF-4226-BF85-3C04BAB68AD3}"/>
            </a:ext>
          </a:extLst>
        </xdr:cNvPr>
        <xdr:cNvSpPr/>
      </xdr:nvSpPr>
      <xdr:spPr>
        <a:xfrm>
          <a:off x="1838091" y="7911158"/>
          <a:ext cx="2446020" cy="1299210"/>
        </a:xfrm>
        <a:prstGeom prst="rect">
          <a:avLst/>
        </a:prstGeom>
        <a:noFill/>
        <a:ln w="38100">
          <a:solidFill>
            <a:srgbClr val="F834C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60960</xdr:colOff>
      <xdr:row>29</xdr:row>
      <xdr:rowOff>68581</xdr:rowOff>
    </xdr:from>
    <xdr:to>
      <xdr:col>3</xdr:col>
      <xdr:colOff>5789440</xdr:colOff>
      <xdr:row>40</xdr:row>
      <xdr:rowOff>182881</xdr:rowOff>
    </xdr:to>
    <xdr:pic>
      <xdr:nvPicPr>
        <xdr:cNvPr id="6" name="図 19">
          <a:extLst>
            <a:ext uri="{FF2B5EF4-FFF2-40B4-BE49-F238E27FC236}">
              <a16:creationId xmlns:a16="http://schemas.microsoft.com/office/drawing/2014/main" xmlns="" id="{6B6DD845-B5CE-428E-AE7C-B3A8DA761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" y="9692641"/>
          <a:ext cx="5728480" cy="3291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114300</xdr:colOff>
      <xdr:row>42</xdr:row>
      <xdr:rowOff>83820</xdr:rowOff>
    </xdr:from>
    <xdr:to>
      <xdr:col>3</xdr:col>
      <xdr:colOff>6114703</xdr:colOff>
      <xdr:row>57</xdr:row>
      <xdr:rowOff>132387</xdr:rowOff>
    </xdr:to>
    <xdr:pic>
      <xdr:nvPicPr>
        <xdr:cNvPr id="7" name="図 49">
          <a:extLst>
            <a:ext uri="{FF2B5EF4-FFF2-40B4-BE49-F238E27FC236}">
              <a16:creationId xmlns:a16="http://schemas.microsoft.com/office/drawing/2014/main" xmlns="" id="{B21CF6BC-A13B-4B10-AE6D-9AF70DBFB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3563600"/>
          <a:ext cx="6000403" cy="3934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76200</xdr:colOff>
      <xdr:row>59</xdr:row>
      <xdr:rowOff>71573</xdr:rowOff>
    </xdr:from>
    <xdr:to>
      <xdr:col>3</xdr:col>
      <xdr:colOff>6172249</xdr:colOff>
      <xdr:row>72</xdr:row>
      <xdr:rowOff>91441</xdr:rowOff>
    </xdr:to>
    <xdr:pic>
      <xdr:nvPicPr>
        <xdr:cNvPr id="8" name="図 8">
          <a:extLst>
            <a:ext uri="{FF2B5EF4-FFF2-40B4-BE49-F238E27FC236}">
              <a16:creationId xmlns:a16="http://schemas.microsoft.com/office/drawing/2014/main" xmlns="" id="{88A3C1A6-0FC7-4CC8-9423-D385F8989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894753"/>
          <a:ext cx="6096049" cy="344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415790</xdr:colOff>
      <xdr:row>72</xdr:row>
      <xdr:rowOff>175260</xdr:rowOff>
    </xdr:from>
    <xdr:to>
      <xdr:col>3</xdr:col>
      <xdr:colOff>5312662</xdr:colOff>
      <xdr:row>88</xdr:row>
      <xdr:rowOff>99060</xdr:rowOff>
    </xdr:to>
    <xdr:pic>
      <xdr:nvPicPr>
        <xdr:cNvPr id="9" name="図 81">
          <a:extLst>
            <a:ext uri="{FF2B5EF4-FFF2-40B4-BE49-F238E27FC236}">
              <a16:creationId xmlns:a16="http://schemas.microsoft.com/office/drawing/2014/main" xmlns="" id="{DCBB4702-C17B-4D52-8386-FA3F0AD4C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590" y="21427440"/>
          <a:ext cx="5658872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764474</xdr:colOff>
      <xdr:row>82</xdr:row>
      <xdr:rowOff>155727</xdr:rowOff>
    </xdr:from>
    <xdr:to>
      <xdr:col>3</xdr:col>
      <xdr:colOff>3182092</xdr:colOff>
      <xdr:row>87</xdr:row>
      <xdr:rowOff>175260</xdr:rowOff>
    </xdr:to>
    <xdr:sp macro="" textlink="">
      <xdr:nvSpPr>
        <xdr:cNvPr id="10" name="正方形/長方形 93">
          <a:extLst>
            <a:ext uri="{FF2B5EF4-FFF2-40B4-BE49-F238E27FC236}">
              <a16:creationId xmlns:a16="http://schemas.microsoft.com/office/drawing/2014/main" xmlns="" id="{E811FCBD-75C5-48B2-8064-65E0B742322D}"/>
            </a:ext>
          </a:extLst>
        </xdr:cNvPr>
        <xdr:cNvSpPr/>
      </xdr:nvSpPr>
      <xdr:spPr>
        <a:xfrm>
          <a:off x="2212274" y="23693907"/>
          <a:ext cx="2417618" cy="1162533"/>
        </a:xfrm>
        <a:prstGeom prst="rect">
          <a:avLst/>
        </a:prstGeom>
        <a:noFill/>
        <a:ln w="38100">
          <a:solidFill>
            <a:srgbClr val="F834C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152400</xdr:colOff>
      <xdr:row>90</xdr:row>
      <xdr:rowOff>107578</xdr:rowOff>
    </xdr:from>
    <xdr:to>
      <xdr:col>3</xdr:col>
      <xdr:colOff>6185647</xdr:colOff>
      <xdr:row>101</xdr:row>
      <xdr:rowOff>177157</xdr:rowOff>
    </xdr:to>
    <xdr:pic>
      <xdr:nvPicPr>
        <xdr:cNvPr id="11" name="図 7">
          <a:extLst>
            <a:ext uri="{FF2B5EF4-FFF2-40B4-BE49-F238E27FC236}">
              <a16:creationId xmlns:a16="http://schemas.microsoft.com/office/drawing/2014/main" xmlns="" id="{C3905F6F-8FB2-4343-93A4-74614C346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5474558"/>
          <a:ext cx="6033247" cy="3041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183571</xdr:colOff>
      <xdr:row>102</xdr:row>
      <xdr:rowOff>109749</xdr:rowOff>
    </xdr:from>
    <xdr:to>
      <xdr:col>3</xdr:col>
      <xdr:colOff>6104964</xdr:colOff>
      <xdr:row>116</xdr:row>
      <xdr:rowOff>44823</xdr:rowOff>
    </xdr:to>
    <xdr:pic>
      <xdr:nvPicPr>
        <xdr:cNvPr id="12" name="図 6">
          <a:extLst>
            <a:ext uri="{FF2B5EF4-FFF2-40B4-BE49-F238E27FC236}">
              <a16:creationId xmlns:a16="http://schemas.microsoft.com/office/drawing/2014/main" xmlns="" id="{A0B4842A-9CC5-4827-894E-58F8C1BFD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371" y="28677129"/>
          <a:ext cx="5921393" cy="3135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213063</xdr:colOff>
      <xdr:row>110</xdr:row>
      <xdr:rowOff>99393</xdr:rowOff>
    </xdr:from>
    <xdr:to>
      <xdr:col>3</xdr:col>
      <xdr:colOff>3814996</xdr:colOff>
      <xdr:row>116</xdr:row>
      <xdr:rowOff>91889</xdr:rowOff>
    </xdr:to>
    <xdr:sp macro="" textlink="">
      <xdr:nvSpPr>
        <xdr:cNvPr id="13" name="正方形/長方形 94">
          <a:extLst>
            <a:ext uri="{FF2B5EF4-FFF2-40B4-BE49-F238E27FC236}">
              <a16:creationId xmlns:a16="http://schemas.microsoft.com/office/drawing/2014/main" xmlns="" id="{4D59C5F7-5EF4-46B6-978C-096D2196B295}"/>
            </a:ext>
          </a:extLst>
        </xdr:cNvPr>
        <xdr:cNvSpPr/>
      </xdr:nvSpPr>
      <xdr:spPr>
        <a:xfrm>
          <a:off x="1660863" y="30495573"/>
          <a:ext cx="3601933" cy="1364096"/>
        </a:xfrm>
        <a:prstGeom prst="rect">
          <a:avLst/>
        </a:prstGeom>
        <a:noFill/>
        <a:ln w="38100">
          <a:solidFill>
            <a:srgbClr val="F834C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107577</xdr:colOff>
      <xdr:row>119</xdr:row>
      <xdr:rowOff>71718</xdr:rowOff>
    </xdr:from>
    <xdr:to>
      <xdr:col>3</xdr:col>
      <xdr:colOff>6096001</xdr:colOff>
      <xdr:row>139</xdr:row>
      <xdr:rowOff>7461</xdr:rowOff>
    </xdr:to>
    <xdr:pic>
      <xdr:nvPicPr>
        <xdr:cNvPr id="14" name="図 28">
          <a:extLst>
            <a:ext uri="{FF2B5EF4-FFF2-40B4-BE49-F238E27FC236}">
              <a16:creationId xmlns:a16="http://schemas.microsoft.com/office/drawing/2014/main" xmlns="" id="{137C4B73-B79F-4C1B-9E68-D3EC38641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377" y="32525298"/>
          <a:ext cx="5988424" cy="496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80684</xdr:colOff>
      <xdr:row>141</xdr:row>
      <xdr:rowOff>80682</xdr:rowOff>
    </xdr:from>
    <xdr:to>
      <xdr:col>3</xdr:col>
      <xdr:colOff>5593978</xdr:colOff>
      <xdr:row>156</xdr:row>
      <xdr:rowOff>124403</xdr:rowOff>
    </xdr:to>
    <xdr:pic>
      <xdr:nvPicPr>
        <xdr:cNvPr id="15" name="図 5">
          <a:extLst>
            <a:ext uri="{FF2B5EF4-FFF2-40B4-BE49-F238E27FC236}">
              <a16:creationId xmlns:a16="http://schemas.microsoft.com/office/drawing/2014/main" xmlns="" id="{ED0CA87F-0BCE-4A7E-955B-58CE3F843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484" y="38020662"/>
          <a:ext cx="5513294" cy="3929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98706</xdr:colOff>
      <xdr:row>172</xdr:row>
      <xdr:rowOff>-1</xdr:rowOff>
    </xdr:from>
    <xdr:to>
      <xdr:col>3</xdr:col>
      <xdr:colOff>6196311</xdr:colOff>
      <xdr:row>190</xdr:row>
      <xdr:rowOff>116542</xdr:rowOff>
    </xdr:to>
    <xdr:pic>
      <xdr:nvPicPr>
        <xdr:cNvPr id="16" name="図 82">
          <a:extLst>
            <a:ext uri="{FF2B5EF4-FFF2-40B4-BE49-F238E27FC236}">
              <a16:creationId xmlns:a16="http://schemas.microsoft.com/office/drawing/2014/main" xmlns="" id="{35B36221-1445-46E7-9D53-04C01D955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506" y="45940979"/>
          <a:ext cx="6097605" cy="4231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62753</xdr:colOff>
      <xdr:row>158</xdr:row>
      <xdr:rowOff>133920</xdr:rowOff>
    </xdr:from>
    <xdr:to>
      <xdr:col>3</xdr:col>
      <xdr:colOff>6201543</xdr:colOff>
      <xdr:row>171</xdr:row>
      <xdr:rowOff>53787</xdr:rowOff>
    </xdr:to>
    <xdr:pic>
      <xdr:nvPicPr>
        <xdr:cNvPr id="17" name="図 11">
          <a:extLst>
            <a:ext uri="{FF2B5EF4-FFF2-40B4-BE49-F238E27FC236}">
              <a16:creationId xmlns:a16="http://schemas.microsoft.com/office/drawing/2014/main" xmlns="" id="{0ED31E1D-ACCA-4072-B945-024A6E7B4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553" y="42417300"/>
          <a:ext cx="6138790" cy="3348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108609</xdr:colOff>
      <xdr:row>208</xdr:row>
      <xdr:rowOff>28429</xdr:rowOff>
    </xdr:from>
    <xdr:to>
      <xdr:col>3</xdr:col>
      <xdr:colOff>5360895</xdr:colOff>
      <xdr:row>224</xdr:row>
      <xdr:rowOff>76758</xdr:rowOff>
    </xdr:to>
    <xdr:pic>
      <xdr:nvPicPr>
        <xdr:cNvPr id="18" name="図 3">
          <a:extLst>
            <a:ext uri="{FF2B5EF4-FFF2-40B4-BE49-F238E27FC236}">
              <a16:creationId xmlns:a16="http://schemas.microsoft.com/office/drawing/2014/main" xmlns="" id="{D13F1413-164F-40B1-880A-900CE4836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409" y="54656209"/>
          <a:ext cx="5252286" cy="3705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89647</xdr:colOff>
      <xdr:row>193</xdr:row>
      <xdr:rowOff>71717</xdr:rowOff>
    </xdr:from>
    <xdr:to>
      <xdr:col>3</xdr:col>
      <xdr:colOff>6189540</xdr:colOff>
      <xdr:row>207</xdr:row>
      <xdr:rowOff>134471</xdr:rowOff>
    </xdr:to>
    <xdr:pic>
      <xdr:nvPicPr>
        <xdr:cNvPr id="19" name="図 4">
          <a:extLst>
            <a:ext uri="{FF2B5EF4-FFF2-40B4-BE49-F238E27FC236}">
              <a16:creationId xmlns:a16="http://schemas.microsoft.com/office/drawing/2014/main" xmlns="" id="{FE786A73-3555-4DDB-BC9B-58644CA3C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7447" y="50813297"/>
          <a:ext cx="6099893" cy="3720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224120</xdr:colOff>
      <xdr:row>227</xdr:row>
      <xdr:rowOff>17929</xdr:rowOff>
    </xdr:from>
    <xdr:to>
      <xdr:col>3</xdr:col>
      <xdr:colOff>5665696</xdr:colOff>
      <xdr:row>245</xdr:row>
      <xdr:rowOff>8966</xdr:rowOff>
    </xdr:to>
    <xdr:pic>
      <xdr:nvPicPr>
        <xdr:cNvPr id="20" name="図 83">
          <a:extLst>
            <a:ext uri="{FF2B5EF4-FFF2-40B4-BE49-F238E27FC236}">
              <a16:creationId xmlns:a16="http://schemas.microsoft.com/office/drawing/2014/main" xmlns="" id="{3475A21B-2545-411B-B2AB-55018474B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920" y="58989109"/>
          <a:ext cx="5441576" cy="4258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</xdr:colOff>
      <xdr:row>248</xdr:row>
      <xdr:rowOff>1</xdr:rowOff>
    </xdr:from>
    <xdr:to>
      <xdr:col>3</xdr:col>
      <xdr:colOff>6157209</xdr:colOff>
      <xdr:row>261</xdr:row>
      <xdr:rowOff>62754</xdr:rowOff>
    </xdr:to>
    <xdr:pic>
      <xdr:nvPicPr>
        <xdr:cNvPr id="21" name="図 85">
          <a:extLst>
            <a:ext uri="{FF2B5EF4-FFF2-40B4-BE49-F238E27FC236}">
              <a16:creationId xmlns:a16="http://schemas.microsoft.com/office/drawing/2014/main" xmlns="" id="{742E1435-A8EB-472B-82E4-6597D2A30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1" y="63924181"/>
          <a:ext cx="6157208" cy="3186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677013</xdr:colOff>
      <xdr:row>253</xdr:row>
      <xdr:rowOff>58133</xdr:rowOff>
    </xdr:from>
    <xdr:to>
      <xdr:col>3</xdr:col>
      <xdr:colOff>1335743</xdr:colOff>
      <xdr:row>261</xdr:row>
      <xdr:rowOff>158027</xdr:rowOff>
    </xdr:to>
    <xdr:sp macro="" textlink="">
      <xdr:nvSpPr>
        <xdr:cNvPr id="22" name="正方形/長方形 42">
          <a:extLst>
            <a:ext uri="{FF2B5EF4-FFF2-40B4-BE49-F238E27FC236}">
              <a16:creationId xmlns:a16="http://schemas.microsoft.com/office/drawing/2014/main" xmlns="" id="{63B08438-7BF2-49DC-BA4B-7DF9F06A8AFD}"/>
            </a:ext>
          </a:extLst>
        </xdr:cNvPr>
        <xdr:cNvSpPr/>
      </xdr:nvSpPr>
      <xdr:spPr>
        <a:xfrm>
          <a:off x="1362813" y="65277713"/>
          <a:ext cx="1420730" cy="1928694"/>
        </a:xfrm>
        <a:prstGeom prst="rect">
          <a:avLst/>
        </a:prstGeom>
        <a:noFill/>
        <a:ln w="28575">
          <a:solidFill>
            <a:srgbClr val="F834C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17930</xdr:colOff>
      <xdr:row>264</xdr:row>
      <xdr:rowOff>62754</xdr:rowOff>
    </xdr:from>
    <xdr:to>
      <xdr:col>3</xdr:col>
      <xdr:colOff>6169523</xdr:colOff>
      <xdr:row>275</xdr:row>
      <xdr:rowOff>71717</xdr:rowOff>
    </xdr:to>
    <xdr:pic>
      <xdr:nvPicPr>
        <xdr:cNvPr id="23" name="図 51">
          <a:extLst>
            <a:ext uri="{FF2B5EF4-FFF2-40B4-BE49-F238E27FC236}">
              <a16:creationId xmlns:a16="http://schemas.microsoft.com/office/drawing/2014/main" xmlns="" id="{8BBB6F85-1CDE-4BA7-A177-9D84B5241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730" y="67796934"/>
          <a:ext cx="6151593" cy="2980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51138</xdr:colOff>
      <xdr:row>279</xdr:row>
      <xdr:rowOff>44894</xdr:rowOff>
    </xdr:from>
    <xdr:to>
      <xdr:col>3</xdr:col>
      <xdr:colOff>6096000</xdr:colOff>
      <xdr:row>296</xdr:row>
      <xdr:rowOff>161365</xdr:rowOff>
    </xdr:to>
    <xdr:pic>
      <xdr:nvPicPr>
        <xdr:cNvPr id="24" name="図 65">
          <a:extLst>
            <a:ext uri="{FF2B5EF4-FFF2-40B4-BE49-F238E27FC236}">
              <a16:creationId xmlns:a16="http://schemas.microsoft.com/office/drawing/2014/main" xmlns="" id="{4AD3F2DB-0775-46F8-91CE-1B2837644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938" y="71665274"/>
          <a:ext cx="6044862" cy="4459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197203</xdr:colOff>
      <xdr:row>289</xdr:row>
      <xdr:rowOff>17929</xdr:rowOff>
    </xdr:from>
    <xdr:to>
      <xdr:col>3</xdr:col>
      <xdr:colOff>2142565</xdr:colOff>
      <xdr:row>291</xdr:row>
      <xdr:rowOff>179293</xdr:rowOff>
    </xdr:to>
    <xdr:sp macro="" textlink="">
      <xdr:nvSpPr>
        <xdr:cNvPr id="25" name="正方形/長方形 67">
          <a:extLst>
            <a:ext uri="{FF2B5EF4-FFF2-40B4-BE49-F238E27FC236}">
              <a16:creationId xmlns:a16="http://schemas.microsoft.com/office/drawing/2014/main" xmlns="" id="{901355A9-CF12-42B2-9B72-369E8FDF3378}"/>
            </a:ext>
          </a:extLst>
        </xdr:cNvPr>
        <xdr:cNvSpPr/>
      </xdr:nvSpPr>
      <xdr:spPr>
        <a:xfrm>
          <a:off x="1645003" y="74381509"/>
          <a:ext cx="1945362" cy="618564"/>
        </a:xfrm>
        <a:prstGeom prst="rect">
          <a:avLst/>
        </a:prstGeom>
        <a:noFill/>
        <a:ln w="28575">
          <a:solidFill>
            <a:srgbClr val="F834C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107575</xdr:colOff>
      <xdr:row>298</xdr:row>
      <xdr:rowOff>152401</xdr:rowOff>
    </xdr:from>
    <xdr:to>
      <xdr:col>3</xdr:col>
      <xdr:colOff>5853953</xdr:colOff>
      <xdr:row>316</xdr:row>
      <xdr:rowOff>87308</xdr:rowOff>
    </xdr:to>
    <xdr:pic>
      <xdr:nvPicPr>
        <xdr:cNvPr id="26" name="図 64">
          <a:extLst>
            <a:ext uri="{FF2B5EF4-FFF2-40B4-BE49-F238E27FC236}">
              <a16:creationId xmlns:a16="http://schemas.microsoft.com/office/drawing/2014/main" xmlns="" id="{F66F9CE8-88C7-463A-8612-4038C544F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375" y="76573381"/>
          <a:ext cx="5746378" cy="4506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545085</xdr:colOff>
      <xdr:row>309</xdr:row>
      <xdr:rowOff>6859</xdr:rowOff>
    </xdr:from>
    <xdr:to>
      <xdr:col>3</xdr:col>
      <xdr:colOff>2119939</xdr:colOff>
      <xdr:row>311</xdr:row>
      <xdr:rowOff>71935</xdr:rowOff>
    </xdr:to>
    <xdr:sp macro="" textlink="">
      <xdr:nvSpPr>
        <xdr:cNvPr id="27" name="正方形/長方形 68">
          <a:extLst>
            <a:ext uri="{FF2B5EF4-FFF2-40B4-BE49-F238E27FC236}">
              <a16:creationId xmlns:a16="http://schemas.microsoft.com/office/drawing/2014/main" xmlns="" id="{F812F6E6-5731-42B0-AAEA-4BB35E1060BB}"/>
            </a:ext>
          </a:extLst>
        </xdr:cNvPr>
        <xdr:cNvSpPr/>
      </xdr:nvSpPr>
      <xdr:spPr>
        <a:xfrm>
          <a:off x="1230885" y="79399639"/>
          <a:ext cx="2336854" cy="522276"/>
        </a:xfrm>
        <a:prstGeom prst="rect">
          <a:avLst/>
        </a:prstGeom>
        <a:noFill/>
        <a:ln w="28575">
          <a:solidFill>
            <a:srgbClr val="F834C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68037</xdr:colOff>
      <xdr:row>340</xdr:row>
      <xdr:rowOff>108857</xdr:rowOff>
    </xdr:from>
    <xdr:to>
      <xdr:col>3</xdr:col>
      <xdr:colOff>5913791</xdr:colOff>
      <xdr:row>350</xdr:row>
      <xdr:rowOff>163285</xdr:rowOff>
    </xdr:to>
    <xdr:pic>
      <xdr:nvPicPr>
        <xdr:cNvPr id="28" name="図 9">
          <a:extLst>
            <a:ext uri="{FF2B5EF4-FFF2-40B4-BE49-F238E27FC236}">
              <a16:creationId xmlns:a16="http://schemas.microsoft.com/office/drawing/2014/main" xmlns="" id="{C861CC63-5134-45B8-98BC-538CEAA02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7" y="89453357"/>
          <a:ext cx="5845754" cy="279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2662464</xdr:colOff>
      <xdr:row>341</xdr:row>
      <xdr:rowOff>411986</xdr:rowOff>
    </xdr:from>
    <xdr:to>
      <xdr:col>3</xdr:col>
      <xdr:colOff>2871557</xdr:colOff>
      <xdr:row>342</xdr:row>
      <xdr:rowOff>72598</xdr:rowOff>
    </xdr:to>
    <xdr:sp macro="" textlink="">
      <xdr:nvSpPr>
        <xdr:cNvPr id="29" name="正方形/長方形 2">
          <a:extLst>
            <a:ext uri="{FF2B5EF4-FFF2-40B4-BE49-F238E27FC236}">
              <a16:creationId xmlns:a16="http://schemas.microsoft.com/office/drawing/2014/main" xmlns="" id="{A53B9ACF-A011-47E0-85A5-D8CAAD9CB439}"/>
            </a:ext>
          </a:extLst>
        </xdr:cNvPr>
        <xdr:cNvSpPr/>
      </xdr:nvSpPr>
      <xdr:spPr>
        <a:xfrm>
          <a:off x="4110264" y="90107006"/>
          <a:ext cx="209093" cy="72092"/>
        </a:xfrm>
        <a:prstGeom prst="rect">
          <a:avLst/>
        </a:prstGeom>
        <a:noFill/>
        <a:ln w="38100">
          <a:solidFill>
            <a:srgbClr val="F834C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81643</xdr:colOff>
      <xdr:row>319</xdr:row>
      <xdr:rowOff>163286</xdr:rowOff>
    </xdr:from>
    <xdr:to>
      <xdr:col>3</xdr:col>
      <xdr:colOff>5755822</xdr:colOff>
      <xdr:row>332</xdr:row>
      <xdr:rowOff>173801</xdr:rowOff>
    </xdr:to>
    <xdr:pic>
      <xdr:nvPicPr>
        <xdr:cNvPr id="30" name="図 7">
          <a:extLst>
            <a:ext uri="{FF2B5EF4-FFF2-40B4-BE49-F238E27FC236}">
              <a16:creationId xmlns:a16="http://schemas.microsoft.com/office/drawing/2014/main" xmlns="" id="{6B44BDE5-F0BB-4335-B274-D5DD5B4C9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443" y="81842066"/>
          <a:ext cx="5674179" cy="3439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122464</xdr:colOff>
      <xdr:row>333</xdr:row>
      <xdr:rowOff>190500</xdr:rowOff>
    </xdr:from>
    <xdr:to>
      <xdr:col>3</xdr:col>
      <xdr:colOff>4294903</xdr:colOff>
      <xdr:row>337</xdr:row>
      <xdr:rowOff>2460170</xdr:rowOff>
    </xdr:to>
    <xdr:pic>
      <xdr:nvPicPr>
        <xdr:cNvPr id="31" name="図 6">
          <a:extLst>
            <a:ext uri="{FF2B5EF4-FFF2-40B4-BE49-F238E27FC236}">
              <a16:creationId xmlns:a16="http://schemas.microsoft.com/office/drawing/2014/main" xmlns="" id="{FA9D0EF9-4F74-4DCE-8E15-F1223E2CE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264" y="85526880"/>
          <a:ext cx="4172439" cy="3184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02.22\dcs-is211\&#26085;&#21830;&#20849;&#26377;\&#65296;&#65294;&#26410;&#27770;&#20107;&#38917;\DB%20QA%20&#12471;&#12540;&#12488;\&#26696;&#20214;&#25505;&#30058;&#65411;&#65392;&#65420;&#65438;&#65433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Documents%20and%20Settings\sasaki_c_help\&#12487;&#12473;&#12463;&#12488;&#12483;&#12503;\&#35373;&#35336;&#2636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65432;&#65422;&#65439;&#65404;&#65438;&#65412;&#65432;\&#12450;&#12488;&#12522;&#12499;&#12517;&#12540;&#12488;&#19968;&#35239;&#31532;9.1&#29256;\&#21442;&#29031;&#29992;&#65317;&#65330;&#22259;&#65288;&#20849;&#36890;&#12384;&#12369;&#21512;&#20307;&#652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PYF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mr_ueda\Desktop\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4\share\500_&#26032;&#27083;&#24819;&#38283;&#30330;\04_&#35373;&#35336;\60_UI&#35373;&#35336;\K_&#23601;&#26989;\KSU_&#20491;&#20154;&#12473;&#12465;&#12472;&#12517;&#12540;&#12523;&#20462;&#27491;\KSU003_&#20491;&#20154;&#12473;&#12465;&#12472;&#12517;&#12540;&#12523;&#20462;&#27491;(&#26085;&#20184;&#21029;)\ver4&#65374;\&#20316;&#26989;\&#30011;&#38754;&#35373;&#35336;&#26360;-KSU003_&#20491;&#20154;&#12473;&#12465;&#12472;&#12517;&#12540;&#12523;&#20462;&#27491;(&#26085;&#20184;&#21029;)_&#20316;&#26989;&#21029;_A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tax\H17_paytax\DSIN9808\SS&#35373;&#35336;&#26360;\01-GW\&#65396;&#65437;&#65412;&#65438;&#65429;&#65392;&#65403;&#65438;\EXCEL\COPYFA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&#12488;&#12523;&#12493;&#12540;&#12489;&#26412;&#30058;&#29992;\&#12503;&#12525;&#12464;&#12521;&#12512;&#20181;&#27096;&#26360;\xIPG\NIPG025&#24180;&#20491;&#12456;&#12521;&#12540;&#30906;&#35469;&#12487;&#12540;&#12479;&#20316;&#2510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&#12488;&#12523;&#12493;&#12540;&#12489;&#26412;&#30058;&#29992;\&#12503;&#12525;&#12464;&#12521;&#12512;&#20181;&#27096;&#26360;\xIPG\BIPG024_&#24460;&#26085;&#22793;&#26356;&#30906;&#35469;&#12522;&#12473;&#124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K\&#23601;&#26989;\KSU003_&#20491;&#20154;&#12473;&#12465;&#12472;&#12517;&#12540;&#12523;&#20462;&#27491;(&#26085;&#20184;&#21029;)_&#20316;&#26989;&#21029;\&#30011;&#38754;&#35373;&#35336;&#26360;-KSU003_&#20491;&#20154;&#12473;&#12465;&#12472;&#12517;&#12540;&#12523;&#20462;&#27491;(&#26085;&#20184;&#21029;)_&#20316;&#26989;&#2102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ools\&#23481;&#37327;&#35211;&#31309;\&#35211;&#31309;&#25903;&#255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23481;&#37327;\&#32034;&#24341;\&#24773;&#22577;&#21029;&#65403;&#65392;&#65418;&#65438;&#21029;INDEX&#23481;&#37327;1.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書（案件番号採番）"/>
      <sheetName val="案件採番ﾃｰﾌﾞﾙ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帳票一覧"/>
      <sheetName val="出力資料定義書"/>
      <sheetName val="帳票レイアウト"/>
      <sheetName val="SAMPLE"/>
      <sheetName val="帳票項目一覧"/>
      <sheetName val="FILE一覧"/>
      <sheetName val="FILE項目定義"/>
      <sheetName val="プログラム一覧"/>
      <sheetName val="ＪＯＢフロー"/>
      <sheetName val="内部コード定義書"/>
      <sheetName val="プログラム仕様書==&gt;"/>
      <sheetName val="表紙"/>
      <sheetName val="変更履歴"/>
      <sheetName val="定義書"/>
      <sheetName val="処理記述"/>
      <sheetName val="データ編集(GIPA013)"/>
      <sheetName val="データ編集(GIPZ018)"/>
      <sheetName val="データ編集(GIPA023)"/>
      <sheetName val="オペ表示項目一覧"/>
      <sheetName val="エラーメッセージ"/>
      <sheetName val="補足説明（ｾｸﾞﾒﾝﾄ構造図）"/>
      <sheetName val="補足説明（２）"/>
      <sheetName val="補足説明（３）"/>
      <sheetName val="補足説明（４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 xml:space="preserve">'0':未処理、'1':仮処理、'2':本処理、'3':出力不要 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照用ＥＲ図（共通だけ合体）"/>
      <sheetName val="Sheet3"/>
      <sheetName val="基幹DB対応シート"/>
      <sheetName val="調査シート作成用マクロ"/>
      <sheetName val="Sheet5"/>
      <sheetName val="マクロ"/>
      <sheetName val="Sheet1"/>
      <sheetName val="マスターシート"/>
      <sheetName val="入力テーブルの一覧"/>
      <sheetName val="テーブル作成時の考慮点"/>
      <sheetName val="参考　並び順検討"/>
      <sheetName val="資料１　内部資料（検討資料再鑑後再修正）"/>
      <sheetName val="資料２　内部資料（検討資料再鑑後再修正）"/>
      <sheetName val="資料２　内部資料（検討資料再鑑後修正）  "/>
      <sheetName val="資料１　内部資料（項目ベース再鑑前） "/>
      <sheetName val="資料２　内部資料（検討資料再鑑前）"/>
      <sheetName val="資料１　内部資料（項目ベース再鑑前） (2)"/>
      <sheetName val="資料２　内部資料（コメント入り検討資料） "/>
      <sheetName val="作業用（変更するときはまずこれから）"/>
      <sheetName val="マスターシート（作業用）"/>
      <sheetName val="口座開設実績情報＿日次"/>
      <sheetName val="商品ファンド情報＿日次"/>
      <sheetName val="投信定時定額購入情報＿日次"/>
      <sheetName val="合体"/>
      <sheetName val="債券保護預り明細情報＿日次・月次"/>
      <sheetName val="外貨固定性預金明細情報＿日次・月次"/>
      <sheetName val="外貨流動性預金口座情報＿日次・月次"/>
      <sheetName val="債券保護預り口座情報＿日次・月次"/>
      <sheetName val="債券銘柄情報＿月次･日次"/>
      <sheetName val="顧客生命保険明細情報＿日次"/>
      <sheetName val="顧客別残高情報＿日次"/>
      <sheetName val="投信顧客別商品情報＿日次"/>
      <sheetName val="投信顧客口座情報＿日次"/>
      <sheetName val="投信ファンドマスタ情報＿日次"/>
      <sheetName val="銘柄別残高情報＿日次"/>
      <sheetName val="ユニット保有残高情報＿日次"/>
      <sheetName val="店顧客＿インデクス＿日次"/>
      <sheetName val="顧客＿共通属性＿月次"/>
      <sheetName val="Sheet2"/>
      <sheetName val="共同利用システム修正⇒目的別手順書（間接入力）"/>
      <sheetName val="（別紙１）変更内容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  <sheetName val="参照シート"/>
      <sheetName val="table詳細"/>
    </sheetNames>
    <definedNames>
      <definedName name="ワイドに"/>
      <definedName name="見やすく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FAN"/>
    </sheetNames>
    <definedNames>
      <definedName name="印刷"/>
    </defined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画面遷移図"/>
      <sheetName val="画面状態遷移図"/>
      <sheetName val="設計事項"/>
      <sheetName val="画面イメージ"/>
      <sheetName val="項目定義"/>
      <sheetName val="【固有部品】作業リストパレット"/>
      <sheetName val="【固有部品】グリッド定義"/>
      <sheetName val="項目制御"/>
      <sheetName val="処理概要"/>
      <sheetName val="UI処理"/>
      <sheetName val="説明用Sheet"/>
      <sheetName val="項目移送"/>
      <sheetName val="補足資料"/>
      <sheetName val="作業Sheet"/>
      <sheetName val="作業②"/>
      <sheetName val="Sheet1"/>
      <sheetName val="Sheet3"/>
    </sheetNames>
    <sheetDataSet>
      <sheetData sheetId="0">
        <row r="1">
          <cell r="Y1" t="str">
            <v>就業システム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FAN"/>
    </sheetNames>
    <definedNames>
      <definedName name="終了"/>
    </defined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定義書"/>
      <sheetName val="処理記述"/>
      <sheetName val="データ項目記述（HEN001)"/>
      <sheetName val="オペ表示項目一覧"/>
      <sheetName val="エラーメッセージ"/>
      <sheetName val="補足説明（ｾｸﾞﾒﾝﾄ構造図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定義書"/>
      <sheetName val="変更履歴"/>
      <sheetName val="処理記述"/>
      <sheetName val="IPZ017"/>
      <sheetName val="IPA013"/>
      <sheetName val="IPA022"/>
      <sheetName val="IPA023"/>
      <sheetName val="オペ表示項目一覧"/>
      <sheetName val="エラーメッセージ"/>
      <sheetName val="補足説明（ｾｸﾞﾒﾝﾄ構造図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画面遷移図"/>
      <sheetName val="画面状態遷移図"/>
      <sheetName val="設計事項"/>
      <sheetName val="画面イメージ"/>
      <sheetName val="項目定義"/>
      <sheetName val="【固有部品】作業リストパレット"/>
      <sheetName val="【固有部品】グリッド定義"/>
      <sheetName val="項目制御"/>
      <sheetName val="処理概要"/>
      <sheetName val="UI処理"/>
      <sheetName val="項目移送"/>
      <sheetName val="補足資料"/>
      <sheetName val="作業Sheet"/>
      <sheetName val="作業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支援"/>
      <sheetName val="Sheet1"/>
      <sheetName val="業務（自動）_NET"/>
      <sheetName val="業務（自動）_JOB"/>
    </sheetNames>
    <definedNames>
      <definedName name="cal_index_size"/>
      <definedName name="cal_table_size"/>
    </definedNames>
    <sheetDataSet>
      <sheetData sheetId="0" refreshError="1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情報別ｻｰﾊﾞ別INDEX容量1.5"/>
      <sheetName val="前提条件一覧ひながた"/>
      <sheetName val="前提条件一覧記入例"/>
      <sheetName val="要因・前提条件パターン分類表"/>
      <sheetName val="共同利用システム修正⇒目的別手順書（間接入力）"/>
      <sheetName val="（別紙１）変更内容"/>
      <sheetName val="預り資産共通明細＿日次・月次"/>
      <sheetName val="Sheet1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</sheetNames>
    <definedNames>
      <definedName name="CULC.cal_index_size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切価格"/>
      <sheetName val="１．社内ﾈｯﾄﾜｰｸﾊｰﾄﾞｳｪｱ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 xml:space="preserve">製品名 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保守委託</v>
          </cell>
          <cell r="AL4" t="str">
            <v>保守料金</v>
          </cell>
          <cell r="AM4" t="str">
            <v>保守支援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 xml:space="preserve">M6754-5 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\..\60_UI&#35373;&#35336;\K_&#23601;&#26989;\KSU_&#20491;&#20154;&#12473;&#12465;&#12472;&#12517;&#12540;&#12523;&#20462;&#27491;\KSU001_&#20491;&#20154;&#12473;&#12465;&#12472;&#12517;&#12540;&#12523;&#20462;&#27491;(&#32887;&#22580;&#21029;)\ver4&#65374;\&#30011;&#38754;&#35373;&#35336;&#26360;-KSU001_&#20491;&#20154;&#12473;&#12465;&#12472;&#12517;&#12540;&#12523;&#20462;&#27491;(&#32887;&#22580;&#21029;)_A-&#20491;&#20154;&#12473;&#12465;&#12472;&#12517;&#12540;&#12523;&#20462;&#27491;(&#32887;&#22580;&#21029;).xlsx" TargetMode="External"/><Relationship Id="rId7" Type="http://schemas.openxmlformats.org/officeDocument/2006/relationships/hyperlink" Target="..\..\60_UI&#35373;&#35336;\K_&#23601;&#26989;\KSU_&#20491;&#20154;&#12473;&#12465;&#12472;&#12517;&#12540;&#12523;&#20462;&#27491;\KSU002_&#20491;&#20154;&#12473;&#12465;&#12472;&#12517;&#12540;&#12523;&#20462;&#27491;(&#20491;&#20154;&#21029;)\ver4~\&#30011;&#38754;&#35373;&#35336;&#26360;-KSU002_&#20491;&#20154;&#12473;&#12465;&#12472;&#12517;&#12540;&#12523;&#20462;&#27491;(&#20491;&#20154;&#21029;)_A.xlsx" TargetMode="External"/><Relationship Id="rId2" Type="http://schemas.openxmlformats.org/officeDocument/2006/relationships/hyperlink" Target="../../../500_&#26032;&#27083;&#24819;&#38283;&#30330;/03_&#27010;&#35201;&#35373;&#35336;/01_&#27010;&#35201;&#35373;&#35336;&#26360;/PrimitiveValue&#23450;&#32681;.xlsx" TargetMode="External"/><Relationship Id="rId1" Type="http://schemas.openxmlformats.org/officeDocument/2006/relationships/hyperlink" Target="../../60_UI&#35373;&#35336;/K_&#23601;&#26989;/KSU_&#20491;&#20154;&#12473;&#12465;&#12472;&#12517;&#12540;&#12523;&#20462;&#27491;/KSU003_&#20491;&#20154;&#12473;&#12465;&#12472;&#12517;&#12540;&#12523;&#20462;&#27491;(&#26085;&#20184;&#21029;)/ver4&#65374;" TargetMode="External"/><Relationship Id="rId6" Type="http://schemas.openxmlformats.org/officeDocument/2006/relationships/hyperlink" Target="../../70_&#12487;&#12540;&#12479;&#12505;&#12540;&#12473;&#35373;&#35336;/ver4&#65374;/Script/20_&#24046;&#20998;/20220207/&#24540;&#25588;" TargetMode="External"/><Relationship Id="rId5" Type="http://schemas.openxmlformats.org/officeDocument/2006/relationships/hyperlink" Target="../../../02_&#35201;&#20214;&#23450;&#32681;/02_2&#27425;&#38283;&#30330;/02_&#36939;&#29992;&#35201;&#20214;&#23450;&#32681;/02-02_&#36939;&#29992;&#35201;&#20214;&#23450;&#32681;&#26360;/01_&#36939;&#29992;&#35201;&#20214;&#23450;&#32681;&#26360;/02_&#20316;&#26989;&#12539;&#24037;&#25968;&#26989;&#21209;/&#36939;&#29992;&#35201;&#20214;&#23450;&#32681;&#26360;_02&#20316;&#26989;&#12539;&#24037;&#25968;&#26989;&#21209;_(03)&#24540;&#25588;&#20104;&#23450;.xlsx" TargetMode="External"/><Relationship Id="rId4" Type="http://schemas.openxmlformats.org/officeDocument/2006/relationships/hyperlink" Target="AP&#23652;&#12398;&#22793;&#26356;&#25152;(C&#12481;&#12540;&#12512;&#20998;)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7"/>
  <sheetViews>
    <sheetView showGridLines="0" zoomScaleNormal="100" workbookViewId="0">
      <pane ySplit="1" topLeftCell="A2" activePane="bottomLeft" state="frozen"/>
      <selection pane="bottomLeft" activeCell="C61" sqref="C61"/>
    </sheetView>
  </sheetViews>
  <sheetFormatPr defaultRowHeight="15.75" customHeight="1" outlineLevelRow="1" x14ac:dyDescent="0.3"/>
  <cols>
    <col min="2" max="2" width="37" bestFit="1" customWidth="1"/>
    <col min="3" max="3" width="127" bestFit="1" customWidth="1"/>
    <col min="4" max="4" width="40.90625" bestFit="1" customWidth="1"/>
  </cols>
  <sheetData>
    <row r="1" spans="1:4" ht="27" customHeight="1" x14ac:dyDescent="0.3">
      <c r="A1" s="75" t="s">
        <v>68</v>
      </c>
      <c r="B1" s="75" t="s">
        <v>69</v>
      </c>
      <c r="C1" s="76" t="s">
        <v>70</v>
      </c>
      <c r="D1" s="76" t="s">
        <v>71</v>
      </c>
    </row>
    <row r="2" spans="1:4" ht="34.5" customHeight="1" x14ac:dyDescent="0.3">
      <c r="A2" s="77"/>
      <c r="B2" s="78" t="s">
        <v>72</v>
      </c>
      <c r="C2" s="79" t="s">
        <v>73</v>
      </c>
      <c r="D2" s="80"/>
    </row>
    <row r="3" spans="1:4" ht="15.75" customHeight="1" collapsed="1" x14ac:dyDescent="0.3">
      <c r="A3" s="81"/>
      <c r="B3" s="182" t="s">
        <v>74</v>
      </c>
      <c r="C3" s="182"/>
      <c r="D3" s="183"/>
    </row>
    <row r="4" spans="1:4" ht="15.75" hidden="1" customHeight="1" outlineLevel="1" x14ac:dyDescent="0.3">
      <c r="A4" s="80"/>
      <c r="B4" s="180" t="s">
        <v>75</v>
      </c>
      <c r="C4" s="82" t="s">
        <v>76</v>
      </c>
      <c r="D4" s="80"/>
    </row>
    <row r="5" spans="1:4" ht="15.75" hidden="1" customHeight="1" outlineLevel="1" x14ac:dyDescent="0.3">
      <c r="A5" s="80"/>
      <c r="B5" s="181"/>
      <c r="C5" s="83" t="s">
        <v>77</v>
      </c>
      <c r="D5" s="84" t="s">
        <v>78</v>
      </c>
    </row>
    <row r="6" spans="1:4" ht="15.75" hidden="1" customHeight="1" outlineLevel="1" x14ac:dyDescent="0.3">
      <c r="A6" s="80"/>
      <c r="B6" s="184" t="s">
        <v>79</v>
      </c>
      <c r="C6" s="85" t="s">
        <v>80</v>
      </c>
      <c r="D6" s="80"/>
    </row>
    <row r="7" spans="1:4" ht="15.75" hidden="1" customHeight="1" outlineLevel="1" x14ac:dyDescent="0.3">
      <c r="A7" s="80"/>
      <c r="B7" s="185"/>
      <c r="C7" s="83" t="s">
        <v>81</v>
      </c>
      <c r="D7" s="84" t="s">
        <v>82</v>
      </c>
    </row>
    <row r="8" spans="1:4" ht="15.75" hidden="1" customHeight="1" outlineLevel="1" x14ac:dyDescent="0.3">
      <c r="A8" s="80"/>
      <c r="B8" s="86" t="s">
        <v>83</v>
      </c>
      <c r="C8" s="85" t="s">
        <v>84</v>
      </c>
      <c r="D8" s="80"/>
    </row>
    <row r="9" spans="1:4" ht="15.75" hidden="1" customHeight="1" outlineLevel="1" x14ac:dyDescent="0.3">
      <c r="A9" s="80"/>
      <c r="B9" s="86" t="s">
        <v>85</v>
      </c>
      <c r="C9" s="87" t="s">
        <v>86</v>
      </c>
      <c r="D9" s="80"/>
    </row>
    <row r="10" spans="1:4" ht="15.75" hidden="1" customHeight="1" outlineLevel="1" x14ac:dyDescent="0.3">
      <c r="A10" s="80"/>
      <c r="B10" s="86" t="s">
        <v>87</v>
      </c>
      <c r="C10" s="85" t="s">
        <v>88</v>
      </c>
      <c r="D10" s="80"/>
    </row>
    <row r="11" spans="1:4" ht="15.75" hidden="1" customHeight="1" outlineLevel="1" x14ac:dyDescent="0.3">
      <c r="A11" s="80"/>
      <c r="B11" s="88" t="s">
        <v>89</v>
      </c>
      <c r="C11" s="87" t="s">
        <v>90</v>
      </c>
      <c r="D11" s="80"/>
    </row>
    <row r="12" spans="1:4" ht="15.75" hidden="1" customHeight="1" outlineLevel="1" x14ac:dyDescent="0.3">
      <c r="A12" s="80"/>
      <c r="B12" s="186" t="s">
        <v>91</v>
      </c>
      <c r="C12" s="89" t="s">
        <v>92</v>
      </c>
      <c r="D12" s="80"/>
    </row>
    <row r="13" spans="1:4" ht="15.75" hidden="1" customHeight="1" outlineLevel="1" x14ac:dyDescent="0.3">
      <c r="A13" s="80"/>
      <c r="B13" s="187"/>
      <c r="C13" s="89" t="s">
        <v>93</v>
      </c>
      <c r="D13" s="80"/>
    </row>
    <row r="14" spans="1:4" ht="15.75" hidden="1" customHeight="1" outlineLevel="1" x14ac:dyDescent="0.3">
      <c r="A14" s="80"/>
      <c r="B14" s="90" t="s">
        <v>94</v>
      </c>
      <c r="C14" s="85" t="s">
        <v>95</v>
      </c>
      <c r="D14" s="80"/>
    </row>
    <row r="15" spans="1:4" ht="15.75" hidden="1" customHeight="1" outlineLevel="1" x14ac:dyDescent="0.3">
      <c r="A15" s="80"/>
      <c r="B15" s="180" t="s">
        <v>96</v>
      </c>
      <c r="C15" s="85" t="s">
        <v>97</v>
      </c>
      <c r="D15" s="80"/>
    </row>
    <row r="16" spans="1:4" ht="15.75" hidden="1" customHeight="1" outlineLevel="1" x14ac:dyDescent="0.3">
      <c r="A16" s="80"/>
      <c r="B16" s="188"/>
      <c r="C16" s="85" t="s">
        <v>98</v>
      </c>
      <c r="D16" s="80"/>
    </row>
    <row r="17" spans="1:4" ht="15.75" hidden="1" customHeight="1" outlineLevel="1" x14ac:dyDescent="0.3">
      <c r="A17" s="80"/>
      <c r="B17" s="180" t="s">
        <v>99</v>
      </c>
      <c r="C17" s="85" t="s">
        <v>100</v>
      </c>
      <c r="D17" s="80"/>
    </row>
    <row r="18" spans="1:4" ht="15.75" hidden="1" customHeight="1" outlineLevel="1" x14ac:dyDescent="0.3">
      <c r="A18" s="80"/>
      <c r="B18" s="181"/>
      <c r="C18" s="85" t="s">
        <v>101</v>
      </c>
      <c r="D18" s="80"/>
    </row>
    <row r="19" spans="1:4" ht="15.75" hidden="1" customHeight="1" outlineLevel="1" x14ac:dyDescent="0.3">
      <c r="A19" s="80"/>
      <c r="B19" s="91" t="s">
        <v>102</v>
      </c>
      <c r="C19" s="92" t="s">
        <v>103</v>
      </c>
      <c r="D19" s="93"/>
    </row>
    <row r="20" spans="1:4" ht="15.75" hidden="1" customHeight="1" outlineLevel="1" x14ac:dyDescent="0.3">
      <c r="A20" s="80"/>
      <c r="B20" s="94" t="s">
        <v>104</v>
      </c>
      <c r="C20" s="92" t="s">
        <v>103</v>
      </c>
      <c r="D20" s="93"/>
    </row>
    <row r="21" spans="1:4" ht="15.75" hidden="1" customHeight="1" outlineLevel="1" x14ac:dyDescent="0.3">
      <c r="A21" s="80"/>
      <c r="B21" s="94" t="s">
        <v>105</v>
      </c>
      <c r="C21" s="92" t="s">
        <v>103</v>
      </c>
      <c r="D21" s="93"/>
    </row>
    <row r="22" spans="1:4" ht="15.75" customHeight="1" collapsed="1" x14ac:dyDescent="0.3">
      <c r="A22" s="81"/>
      <c r="B22" s="182" t="s">
        <v>106</v>
      </c>
      <c r="C22" s="182"/>
      <c r="D22" s="183"/>
    </row>
    <row r="23" spans="1:4" ht="15.75" hidden="1" customHeight="1" outlineLevel="1" x14ac:dyDescent="0.3">
      <c r="A23" s="80"/>
      <c r="B23" s="180" t="s">
        <v>75</v>
      </c>
      <c r="C23" s="87" t="s">
        <v>107</v>
      </c>
      <c r="D23" s="80"/>
    </row>
    <row r="24" spans="1:4" ht="15.75" hidden="1" customHeight="1" outlineLevel="1" x14ac:dyDescent="0.3">
      <c r="A24" s="80"/>
      <c r="B24" s="181"/>
      <c r="C24" s="87" t="s">
        <v>108</v>
      </c>
      <c r="D24" s="84" t="s">
        <v>78</v>
      </c>
    </row>
    <row r="25" spans="1:4" ht="15.75" hidden="1" customHeight="1" outlineLevel="1" x14ac:dyDescent="0.3">
      <c r="A25" s="80"/>
      <c r="B25" s="184" t="s">
        <v>79</v>
      </c>
      <c r="C25" s="87" t="s">
        <v>109</v>
      </c>
      <c r="D25" s="84"/>
    </row>
    <row r="26" spans="1:4" ht="15.75" hidden="1" customHeight="1" outlineLevel="1" x14ac:dyDescent="0.3">
      <c r="A26" s="80"/>
      <c r="B26" s="185"/>
      <c r="C26" s="87" t="s">
        <v>110</v>
      </c>
      <c r="D26" s="84" t="s">
        <v>78</v>
      </c>
    </row>
    <row r="27" spans="1:4" ht="15.75" hidden="1" customHeight="1" outlineLevel="1" x14ac:dyDescent="0.3">
      <c r="A27" s="80"/>
      <c r="B27" s="86" t="s">
        <v>83</v>
      </c>
      <c r="C27" s="87" t="s">
        <v>111</v>
      </c>
      <c r="D27" s="84"/>
    </row>
    <row r="28" spans="1:4" ht="15.75" hidden="1" customHeight="1" outlineLevel="1" x14ac:dyDescent="0.3">
      <c r="A28" s="80"/>
      <c r="B28" s="86" t="s">
        <v>112</v>
      </c>
      <c r="C28" s="87" t="s">
        <v>113</v>
      </c>
      <c r="D28" s="84"/>
    </row>
    <row r="29" spans="1:4" ht="15.75" hidden="1" customHeight="1" outlineLevel="1" x14ac:dyDescent="0.3">
      <c r="A29" s="80"/>
      <c r="B29" s="86" t="s">
        <v>114</v>
      </c>
      <c r="C29" s="87" t="s">
        <v>115</v>
      </c>
      <c r="D29" s="84"/>
    </row>
    <row r="30" spans="1:4" ht="15.75" hidden="1" customHeight="1" outlineLevel="1" x14ac:dyDescent="0.3">
      <c r="A30" s="80"/>
      <c r="B30" s="88" t="s">
        <v>89</v>
      </c>
      <c r="C30" s="87" t="s">
        <v>116</v>
      </c>
      <c r="D30" s="84"/>
    </row>
    <row r="31" spans="1:4" ht="15.75" hidden="1" customHeight="1" outlineLevel="1" x14ac:dyDescent="0.3">
      <c r="A31" s="80"/>
      <c r="B31" s="186" t="s">
        <v>91</v>
      </c>
      <c r="C31" s="87" t="s">
        <v>117</v>
      </c>
      <c r="D31" s="84"/>
    </row>
    <row r="32" spans="1:4" ht="15.75" hidden="1" customHeight="1" outlineLevel="1" x14ac:dyDescent="0.3">
      <c r="A32" s="80"/>
      <c r="B32" s="187"/>
      <c r="C32" s="87" t="s">
        <v>118</v>
      </c>
      <c r="D32" s="84"/>
    </row>
    <row r="33" spans="1:4" ht="15.75" hidden="1" customHeight="1" outlineLevel="1" x14ac:dyDescent="0.3">
      <c r="A33" s="80"/>
      <c r="B33" s="90" t="s">
        <v>94</v>
      </c>
      <c r="C33" s="87" t="s">
        <v>119</v>
      </c>
      <c r="D33" s="84"/>
    </row>
    <row r="34" spans="1:4" ht="15.75" hidden="1" customHeight="1" outlineLevel="1" x14ac:dyDescent="0.3">
      <c r="A34" s="80"/>
      <c r="B34" s="180" t="s">
        <v>96</v>
      </c>
      <c r="C34" s="87" t="s">
        <v>120</v>
      </c>
      <c r="D34" s="84"/>
    </row>
    <row r="35" spans="1:4" ht="15.75" hidden="1" customHeight="1" outlineLevel="1" x14ac:dyDescent="0.3">
      <c r="A35" s="80"/>
      <c r="B35" s="188"/>
      <c r="C35" s="87" t="s">
        <v>121</v>
      </c>
      <c r="D35" s="84"/>
    </row>
    <row r="36" spans="1:4" ht="15.75" hidden="1" customHeight="1" outlineLevel="1" x14ac:dyDescent="0.3">
      <c r="A36" s="80"/>
      <c r="B36" s="180" t="s">
        <v>122</v>
      </c>
      <c r="C36" s="87" t="s">
        <v>123</v>
      </c>
      <c r="D36" s="80"/>
    </row>
    <row r="37" spans="1:4" ht="15.75" hidden="1" customHeight="1" outlineLevel="1" x14ac:dyDescent="0.3">
      <c r="A37" s="80"/>
      <c r="B37" s="181"/>
      <c r="C37" s="87" t="s">
        <v>124</v>
      </c>
      <c r="D37" s="95"/>
    </row>
    <row r="38" spans="1:4" ht="15.75" customHeight="1" x14ac:dyDescent="0.3">
      <c r="A38" s="81"/>
      <c r="B38" s="96" t="s">
        <v>125</v>
      </c>
      <c r="C38" s="97" t="s">
        <v>126</v>
      </c>
    </row>
    <row r="39" spans="1:4" ht="15.75" customHeight="1" x14ac:dyDescent="0.3">
      <c r="A39" s="81"/>
      <c r="B39" s="189" t="s">
        <v>127</v>
      </c>
      <c r="C39" s="190"/>
      <c r="D39" s="191"/>
    </row>
    <row r="40" spans="1:4" ht="15.75" customHeight="1" x14ac:dyDescent="0.3">
      <c r="A40" s="81"/>
      <c r="B40" s="98" t="s">
        <v>75</v>
      </c>
      <c r="C40" s="80" t="s">
        <v>128</v>
      </c>
      <c r="D40" s="80"/>
    </row>
    <row r="41" spans="1:4" ht="15.75" customHeight="1" x14ac:dyDescent="0.3">
      <c r="A41" s="81"/>
      <c r="B41" s="98" t="s">
        <v>129</v>
      </c>
      <c r="C41" s="80" t="s">
        <v>130</v>
      </c>
      <c r="D41" s="80"/>
    </row>
    <row r="42" spans="1:4" ht="15.75" customHeight="1" x14ac:dyDescent="0.3">
      <c r="A42" s="81"/>
      <c r="B42" s="99" t="s">
        <v>131</v>
      </c>
      <c r="C42" s="80"/>
      <c r="D42" s="80"/>
    </row>
    <row r="43" spans="1:4" ht="15.75" customHeight="1" x14ac:dyDescent="0.3">
      <c r="A43" s="81"/>
      <c r="B43" s="98" t="s">
        <v>132</v>
      </c>
      <c r="C43" s="100" t="s">
        <v>133</v>
      </c>
      <c r="D43" s="100"/>
    </row>
    <row r="44" spans="1:4" ht="15.75" customHeight="1" x14ac:dyDescent="0.3">
      <c r="A44" s="81"/>
      <c r="B44" s="98" t="s">
        <v>129</v>
      </c>
      <c r="C44" s="80" t="s">
        <v>134</v>
      </c>
      <c r="D44" s="80"/>
    </row>
    <row r="45" spans="1:4" ht="15.75" customHeight="1" x14ac:dyDescent="0.3">
      <c r="A45" s="81"/>
      <c r="B45" s="99" t="s">
        <v>135</v>
      </c>
      <c r="C45" s="80" t="s">
        <v>136</v>
      </c>
      <c r="D45" s="80"/>
    </row>
    <row r="46" spans="1:4" ht="15.75" customHeight="1" x14ac:dyDescent="0.3">
      <c r="A46" s="81"/>
      <c r="B46" s="99" t="s">
        <v>137</v>
      </c>
      <c r="C46" s="101" t="s">
        <v>138</v>
      </c>
      <c r="D46" s="102"/>
    </row>
    <row r="47" spans="1:4" ht="15.75" customHeight="1" x14ac:dyDescent="0.3">
      <c r="A47" s="81"/>
      <c r="B47" s="192" t="s">
        <v>139</v>
      </c>
      <c r="C47" s="182"/>
      <c r="D47" s="183"/>
    </row>
    <row r="48" spans="1:4" ht="15.75" customHeight="1" x14ac:dyDescent="0.3">
      <c r="A48" s="103"/>
      <c r="B48" s="104"/>
      <c r="C48" s="105" t="s">
        <v>140</v>
      </c>
      <c r="D48" s="106"/>
    </row>
    <row r="49" spans="1:4" ht="15.75" customHeight="1" x14ac:dyDescent="0.3">
      <c r="A49" s="81"/>
      <c r="B49" s="192" t="s">
        <v>141</v>
      </c>
      <c r="C49" s="182"/>
      <c r="D49" s="183"/>
    </row>
    <row r="50" spans="1:4" ht="15.75" customHeight="1" x14ac:dyDescent="0.3">
      <c r="A50" s="107" t="s">
        <v>142</v>
      </c>
      <c r="B50" s="108" t="s">
        <v>143</v>
      </c>
      <c r="C50" s="109" t="s">
        <v>144</v>
      </c>
      <c r="D50" s="106" t="s">
        <v>145</v>
      </c>
    </row>
    <row r="51" spans="1:4" ht="15.75" customHeight="1" x14ac:dyDescent="0.3">
      <c r="A51" s="107" t="s">
        <v>142</v>
      </c>
      <c r="B51" s="108" t="s">
        <v>146</v>
      </c>
      <c r="C51" s="109" t="s">
        <v>147</v>
      </c>
      <c r="D51" s="106" t="s">
        <v>145</v>
      </c>
    </row>
    <row r="52" spans="1:4" ht="15.75" customHeight="1" x14ac:dyDescent="0.3">
      <c r="A52" s="81"/>
      <c r="B52" s="192" t="s">
        <v>148</v>
      </c>
      <c r="C52" s="182"/>
      <c r="D52" s="183"/>
    </row>
    <row r="53" spans="1:4" ht="15.75" customHeight="1" x14ac:dyDescent="0.3">
      <c r="A53" s="80"/>
      <c r="B53" s="108" t="s">
        <v>143</v>
      </c>
      <c r="C53" s="110" t="s">
        <v>149</v>
      </c>
      <c r="D53" s="106" t="s">
        <v>145</v>
      </c>
    </row>
    <row r="54" spans="1:4" ht="15.75" customHeight="1" x14ac:dyDescent="0.3">
      <c r="A54" s="80"/>
      <c r="B54" s="108" t="s">
        <v>146</v>
      </c>
      <c r="C54" s="110" t="s">
        <v>256</v>
      </c>
      <c r="D54" s="106" t="s">
        <v>145</v>
      </c>
    </row>
    <row r="56" spans="1:4" ht="15.75" customHeight="1" x14ac:dyDescent="0.3">
      <c r="B56" t="s">
        <v>150</v>
      </c>
    </row>
    <row r="57" spans="1:4" ht="15.75" customHeight="1" x14ac:dyDescent="0.3">
      <c r="B57" s="97" t="s">
        <v>151</v>
      </c>
    </row>
  </sheetData>
  <mergeCells count="16">
    <mergeCell ref="B39:D39"/>
    <mergeCell ref="B47:D47"/>
    <mergeCell ref="B49:D49"/>
    <mergeCell ref="B52:D52"/>
    <mergeCell ref="B22:D22"/>
    <mergeCell ref="B23:B24"/>
    <mergeCell ref="B25:B26"/>
    <mergeCell ref="B31:B32"/>
    <mergeCell ref="B34:B35"/>
    <mergeCell ref="B36:B37"/>
    <mergeCell ref="B17:B18"/>
    <mergeCell ref="B3:D3"/>
    <mergeCell ref="B4:B5"/>
    <mergeCell ref="B6:B7"/>
    <mergeCell ref="B12:B13"/>
    <mergeCell ref="B15:B16"/>
  </mergeCells>
  <phoneticPr fontId="6"/>
  <conditionalFormatting sqref="D50 C19:C21">
    <cfRule type="expression" dxfId="19" priority="16">
      <formula>$B19&lt;&gt;""</formula>
    </cfRule>
  </conditionalFormatting>
  <conditionalFormatting sqref="D53">
    <cfRule type="expression" dxfId="18" priority="15">
      <formula>$B53&lt;&gt;""</formula>
    </cfRule>
  </conditionalFormatting>
  <conditionalFormatting sqref="B3 B38 D38">
    <cfRule type="expression" dxfId="17" priority="14">
      <formula>$B3&lt;&gt;""</formula>
    </cfRule>
  </conditionalFormatting>
  <conditionalFormatting sqref="B42 B45">
    <cfRule type="expression" dxfId="16" priority="13">
      <formula>$B42&lt;&gt;""</formula>
    </cfRule>
  </conditionalFormatting>
  <conditionalFormatting sqref="C38">
    <cfRule type="expression" dxfId="15" priority="12">
      <formula>$B38&lt;&gt;""</formula>
    </cfRule>
  </conditionalFormatting>
  <conditionalFormatting sqref="B22">
    <cfRule type="expression" dxfId="14" priority="11">
      <formula>$B22&lt;&gt;""</formula>
    </cfRule>
  </conditionalFormatting>
  <conditionalFormatting sqref="D48">
    <cfRule type="expression" dxfId="13" priority="10">
      <formula>$B48&lt;&gt;""</formula>
    </cfRule>
  </conditionalFormatting>
  <conditionalFormatting sqref="B12:C12 C10:C11 C13:C18 C4:C8">
    <cfRule type="expression" dxfId="12" priority="8">
      <formula>$B4&lt;&gt;""</formula>
    </cfRule>
  </conditionalFormatting>
  <conditionalFormatting sqref="C9">
    <cfRule type="expression" dxfId="11" priority="9">
      <formula>#REF!&lt;&gt;""</formula>
    </cfRule>
  </conditionalFormatting>
  <conditionalFormatting sqref="C23:C35">
    <cfRule type="expression" dxfId="10" priority="7">
      <formula>$B23&lt;&gt;""</formula>
    </cfRule>
  </conditionalFormatting>
  <conditionalFormatting sqref="C36:C37">
    <cfRule type="expression" dxfId="9" priority="6">
      <formula>$B36&lt;&gt;""</formula>
    </cfRule>
  </conditionalFormatting>
  <conditionalFormatting sqref="B31">
    <cfRule type="expression" dxfId="8" priority="5">
      <formula>$B31&lt;&gt;""</formula>
    </cfRule>
  </conditionalFormatting>
  <conditionalFormatting sqref="B39">
    <cfRule type="expression" dxfId="7" priority="4">
      <formula>$B39&lt;&gt;""</formula>
    </cfRule>
  </conditionalFormatting>
  <conditionalFormatting sqref="C46">
    <cfRule type="expression" dxfId="6" priority="3">
      <formula>$B46&lt;&gt;""</formula>
    </cfRule>
  </conditionalFormatting>
  <conditionalFormatting sqref="D51">
    <cfRule type="expression" dxfId="5" priority="2">
      <formula>$B51&lt;&gt;""</formula>
    </cfRule>
  </conditionalFormatting>
  <conditionalFormatting sqref="D54">
    <cfRule type="expression" dxfId="4" priority="1">
      <formula>$B54&lt;&gt;""</formula>
    </cfRule>
  </conditionalFormatting>
  <hyperlinks>
    <hyperlink ref="C49" r:id="rId1" display="\\192.168.50.4\share\500_新構想開発\04_設計\60_UI設計\K_就業\KSU_個人スケジュール修正\KSU003_個人スケジュール修正(日付別)\ver4～"/>
    <hyperlink ref="C38" r:id="rId2"/>
    <hyperlink ref="C50" r:id="rId3"/>
    <hyperlink ref="B57" r:id="rId4"/>
    <hyperlink ref="C2" r:id="rId5"/>
    <hyperlink ref="C46" r:id="rId6"/>
    <hyperlink ref="C51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7"/>
  <sheetViews>
    <sheetView showGridLines="0" topLeftCell="A162" zoomScale="55" zoomScaleNormal="55" workbookViewId="0">
      <selection activeCell="E190" sqref="E190"/>
    </sheetView>
  </sheetViews>
  <sheetFormatPr defaultRowHeight="13.2" x14ac:dyDescent="0.2"/>
  <cols>
    <col min="1" max="1" width="9.08984375" style="113" customWidth="1"/>
    <col min="2" max="2" width="13.7265625" style="113" customWidth="1"/>
    <col min="3" max="3" width="47.54296875" style="113" customWidth="1"/>
    <col min="4" max="4" width="34.26953125" style="113" customWidth="1"/>
    <col min="5" max="5" width="12.6328125" style="113" customWidth="1"/>
    <col min="6" max="6" width="83.6328125" style="113" customWidth="1"/>
    <col min="7" max="16384" width="8.7265625" style="113"/>
  </cols>
  <sheetData>
    <row r="1" spans="1:23" ht="14.4" x14ac:dyDescent="0.2">
      <c r="A1" s="111" t="s">
        <v>152</v>
      </c>
      <c r="B1" s="111" t="s">
        <v>153</v>
      </c>
      <c r="C1" s="111" t="s">
        <v>154</v>
      </c>
      <c r="D1" s="112" t="s">
        <v>155</v>
      </c>
      <c r="E1" s="112" t="s">
        <v>156</v>
      </c>
      <c r="F1" s="208" t="s">
        <v>157</v>
      </c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</row>
    <row r="2" spans="1:23" ht="15" x14ac:dyDescent="0.2">
      <c r="A2" s="114" t="s">
        <v>158</v>
      </c>
      <c r="B2" s="115"/>
      <c r="C2" s="116"/>
      <c r="D2" s="117"/>
      <c r="E2" s="117"/>
      <c r="F2" s="210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2"/>
    </row>
    <row r="3" spans="1:23" ht="15" x14ac:dyDescent="0.2">
      <c r="A3" s="118" t="s">
        <v>159</v>
      </c>
      <c r="B3" s="119" t="s">
        <v>160</v>
      </c>
      <c r="C3" s="120"/>
      <c r="D3" s="121"/>
      <c r="E3" s="122"/>
      <c r="F3" s="210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2"/>
    </row>
    <row r="4" spans="1:23" ht="15" x14ac:dyDescent="0.2">
      <c r="A4" s="123"/>
      <c r="B4" s="124"/>
      <c r="C4" s="125" t="s">
        <v>161</v>
      </c>
      <c r="D4" s="126" t="s">
        <v>162</v>
      </c>
      <c r="E4" s="127">
        <v>0</v>
      </c>
      <c r="F4" s="210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2"/>
    </row>
    <row r="5" spans="1:23" ht="15" x14ac:dyDescent="0.3">
      <c r="A5" s="123"/>
      <c r="B5" s="124"/>
      <c r="C5" s="125" t="s">
        <v>163</v>
      </c>
      <c r="D5" s="128" t="s">
        <v>164</v>
      </c>
      <c r="E5" s="129">
        <v>0</v>
      </c>
      <c r="F5" s="210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2"/>
    </row>
    <row r="6" spans="1:23" ht="15" x14ac:dyDescent="0.3">
      <c r="A6" s="123"/>
      <c r="B6" s="124"/>
      <c r="C6" s="125" t="s">
        <v>165</v>
      </c>
      <c r="D6" s="126"/>
      <c r="E6" s="129">
        <v>0</v>
      </c>
      <c r="F6" s="210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2"/>
    </row>
    <row r="7" spans="1:23" ht="15" x14ac:dyDescent="0.2">
      <c r="A7" s="123"/>
      <c r="B7" s="124"/>
      <c r="C7" s="125" t="s">
        <v>166</v>
      </c>
      <c r="D7" s="126"/>
      <c r="E7" s="127">
        <v>0</v>
      </c>
      <c r="F7" s="210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2"/>
    </row>
    <row r="8" spans="1:23" ht="15" x14ac:dyDescent="0.3">
      <c r="A8" s="123"/>
      <c r="B8" s="124"/>
      <c r="C8" s="125" t="s">
        <v>167</v>
      </c>
      <c r="D8" s="128" t="s">
        <v>168</v>
      </c>
      <c r="E8" s="127">
        <f>0.1*0</f>
        <v>0</v>
      </c>
      <c r="F8" s="210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2"/>
    </row>
    <row r="9" spans="1:23" ht="15" x14ac:dyDescent="0.3">
      <c r="A9" s="123"/>
      <c r="B9" s="124"/>
      <c r="C9" s="125" t="s">
        <v>169</v>
      </c>
      <c r="D9" s="128" t="s">
        <v>170</v>
      </c>
      <c r="E9" s="127">
        <v>0</v>
      </c>
      <c r="F9" s="210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2"/>
    </row>
    <row r="10" spans="1:23" ht="42" customHeight="1" x14ac:dyDescent="0.2">
      <c r="A10" s="123"/>
      <c r="B10" s="124"/>
      <c r="C10" s="125" t="s">
        <v>171</v>
      </c>
      <c r="D10" s="126"/>
      <c r="E10" s="130">
        <v>6</v>
      </c>
      <c r="F10" s="210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2"/>
    </row>
    <row r="11" spans="1:23" ht="364.2" customHeight="1" x14ac:dyDescent="0.2">
      <c r="A11" s="131"/>
      <c r="B11" s="124"/>
      <c r="C11" s="132"/>
      <c r="D11" s="133"/>
      <c r="E11" s="134"/>
      <c r="F11" s="213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5"/>
    </row>
    <row r="12" spans="1:23" ht="15" x14ac:dyDescent="0.2">
      <c r="A12" s="118" t="s">
        <v>159</v>
      </c>
      <c r="B12" s="119" t="s">
        <v>160</v>
      </c>
      <c r="C12" s="120"/>
      <c r="D12" s="121"/>
      <c r="E12" s="122"/>
      <c r="F12" s="199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1"/>
    </row>
    <row r="13" spans="1:23" ht="15" x14ac:dyDescent="0.2">
      <c r="A13" s="123"/>
      <c r="B13" s="124"/>
      <c r="C13" s="125" t="s">
        <v>161</v>
      </c>
      <c r="D13" s="126" t="s">
        <v>162</v>
      </c>
      <c r="E13" s="127">
        <v>0</v>
      </c>
      <c r="F13" s="193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5"/>
    </row>
    <row r="14" spans="1:23" ht="15" x14ac:dyDescent="0.3">
      <c r="A14" s="123"/>
      <c r="B14" s="124"/>
      <c r="C14" s="125" t="s">
        <v>163</v>
      </c>
      <c r="D14" s="128" t="s">
        <v>172</v>
      </c>
      <c r="E14" s="127">
        <v>0</v>
      </c>
      <c r="F14" s="193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5"/>
    </row>
    <row r="15" spans="1:23" ht="15" x14ac:dyDescent="0.2">
      <c r="A15" s="123"/>
      <c r="B15" s="124"/>
      <c r="C15" s="125" t="s">
        <v>173</v>
      </c>
      <c r="D15" s="126"/>
      <c r="E15" s="127">
        <v>0</v>
      </c>
      <c r="F15" s="193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5"/>
    </row>
    <row r="16" spans="1:23" ht="15" x14ac:dyDescent="0.2">
      <c r="A16" s="123"/>
      <c r="B16" s="124"/>
      <c r="C16" s="125" t="s">
        <v>166</v>
      </c>
      <c r="D16" s="126"/>
      <c r="E16" s="127">
        <v>0</v>
      </c>
      <c r="F16" s="193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5"/>
    </row>
    <row r="17" spans="1:23" ht="15" x14ac:dyDescent="0.2">
      <c r="A17" s="123"/>
      <c r="B17" s="124"/>
      <c r="C17" s="125" t="s">
        <v>167</v>
      </c>
      <c r="D17" s="126" t="s">
        <v>174</v>
      </c>
      <c r="E17" s="127">
        <f>0.1*0</f>
        <v>0</v>
      </c>
      <c r="F17" s="193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5"/>
    </row>
    <row r="18" spans="1:23" ht="15" x14ac:dyDescent="0.3">
      <c r="A18" s="123"/>
      <c r="B18" s="124"/>
      <c r="C18" s="125"/>
      <c r="D18" s="128"/>
      <c r="E18" s="127">
        <v>0</v>
      </c>
      <c r="F18" s="193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5"/>
    </row>
    <row r="19" spans="1:23" ht="15" x14ac:dyDescent="0.3">
      <c r="A19" s="123"/>
      <c r="B19" s="124"/>
      <c r="C19" s="125" t="s">
        <v>169</v>
      </c>
      <c r="D19" s="128" t="s">
        <v>175</v>
      </c>
      <c r="E19" s="127">
        <v>0</v>
      </c>
      <c r="F19" s="193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5"/>
    </row>
    <row r="20" spans="1:23" ht="15" x14ac:dyDescent="0.2">
      <c r="A20" s="123"/>
      <c r="B20" s="124"/>
      <c r="C20" s="125" t="s">
        <v>171</v>
      </c>
      <c r="D20" s="126"/>
      <c r="E20" s="127">
        <v>16</v>
      </c>
      <c r="F20" s="193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5"/>
    </row>
    <row r="21" spans="1:23" ht="409.6" customHeight="1" x14ac:dyDescent="0.2">
      <c r="A21" s="131"/>
      <c r="B21" s="124"/>
      <c r="C21" s="132" t="s">
        <v>176</v>
      </c>
      <c r="D21" s="135" t="s">
        <v>177</v>
      </c>
      <c r="E21" s="136"/>
      <c r="F21" s="196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8"/>
    </row>
    <row r="22" spans="1:23" ht="15" x14ac:dyDescent="0.2">
      <c r="A22" s="118" t="s">
        <v>159</v>
      </c>
      <c r="B22" s="119" t="s">
        <v>178</v>
      </c>
      <c r="C22" s="120"/>
      <c r="D22" s="121"/>
      <c r="E22" s="122"/>
      <c r="F22" s="199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1"/>
    </row>
    <row r="23" spans="1:23" ht="15" x14ac:dyDescent="0.2">
      <c r="A23" s="123"/>
      <c r="B23" s="124"/>
      <c r="C23" s="125" t="s">
        <v>161</v>
      </c>
      <c r="D23" s="126" t="s">
        <v>162</v>
      </c>
      <c r="E23" s="127">
        <v>0</v>
      </c>
      <c r="F23" s="193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5"/>
    </row>
    <row r="24" spans="1:23" ht="15" x14ac:dyDescent="0.3">
      <c r="A24" s="123"/>
      <c r="B24" s="124"/>
      <c r="C24" s="125" t="s">
        <v>163</v>
      </c>
      <c r="D24" s="128" t="s">
        <v>179</v>
      </c>
      <c r="E24" s="127">
        <v>0</v>
      </c>
      <c r="F24" s="193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5"/>
    </row>
    <row r="25" spans="1:23" ht="15" x14ac:dyDescent="0.2">
      <c r="A25" s="123"/>
      <c r="B25" s="124"/>
      <c r="C25" s="125" t="s">
        <v>165</v>
      </c>
      <c r="D25" s="126"/>
      <c r="E25" s="127">
        <v>0</v>
      </c>
      <c r="F25" s="193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5"/>
    </row>
    <row r="26" spans="1:23" ht="15" x14ac:dyDescent="0.3">
      <c r="A26" s="123"/>
      <c r="B26" s="124"/>
      <c r="C26" s="125" t="s">
        <v>166</v>
      </c>
      <c r="D26" s="137"/>
      <c r="E26" s="127">
        <v>4</v>
      </c>
      <c r="F26" s="193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5"/>
    </row>
    <row r="27" spans="1:23" ht="15" x14ac:dyDescent="0.2">
      <c r="A27" s="123"/>
      <c r="B27" s="124"/>
      <c r="C27" s="125" t="s">
        <v>167</v>
      </c>
      <c r="D27" s="126" t="s">
        <v>174</v>
      </c>
      <c r="E27" s="127">
        <f>0.1*0</f>
        <v>0</v>
      </c>
      <c r="F27" s="193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5"/>
    </row>
    <row r="28" spans="1:23" ht="15" x14ac:dyDescent="0.3">
      <c r="A28" s="123"/>
      <c r="B28" s="124"/>
      <c r="C28" s="125"/>
      <c r="D28" s="128" t="s">
        <v>180</v>
      </c>
      <c r="E28" s="127">
        <v>0</v>
      </c>
      <c r="F28" s="193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5"/>
    </row>
    <row r="29" spans="1:23" ht="15" x14ac:dyDescent="0.3">
      <c r="A29" s="123"/>
      <c r="B29" s="124"/>
      <c r="C29" s="125" t="s">
        <v>169</v>
      </c>
      <c r="D29" s="128" t="s">
        <v>175</v>
      </c>
      <c r="E29" s="127">
        <v>0</v>
      </c>
      <c r="F29" s="193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5"/>
    </row>
    <row r="30" spans="1:23" ht="15" x14ac:dyDescent="0.2">
      <c r="A30" s="123"/>
      <c r="B30" s="124"/>
      <c r="C30" s="125" t="s">
        <v>171</v>
      </c>
      <c r="D30" s="126"/>
      <c r="E30" s="127">
        <v>0</v>
      </c>
      <c r="F30" s="193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5"/>
    </row>
    <row r="31" spans="1:23" ht="96" customHeight="1" x14ac:dyDescent="0.2">
      <c r="A31" s="131"/>
      <c r="B31" s="124"/>
      <c r="C31" s="132"/>
      <c r="D31" s="133"/>
      <c r="E31" s="134"/>
      <c r="F31" s="196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8"/>
    </row>
    <row r="32" spans="1:23" ht="15" x14ac:dyDescent="0.2">
      <c r="A32" s="118" t="s">
        <v>181</v>
      </c>
      <c r="B32" s="119" t="s">
        <v>160</v>
      </c>
      <c r="C32" s="120"/>
      <c r="D32" s="121"/>
      <c r="E32" s="122"/>
      <c r="F32" s="199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1"/>
    </row>
    <row r="33" spans="1:23" ht="15" x14ac:dyDescent="0.2">
      <c r="A33" s="123"/>
      <c r="B33" s="124"/>
      <c r="C33" s="125" t="s">
        <v>161</v>
      </c>
      <c r="D33" s="126" t="s">
        <v>162</v>
      </c>
      <c r="E33" s="127">
        <v>0</v>
      </c>
      <c r="F33" s="193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5"/>
    </row>
    <row r="34" spans="1:23" ht="15" x14ac:dyDescent="0.2">
      <c r="A34" s="123"/>
      <c r="B34" s="124"/>
      <c r="C34" s="125" t="s">
        <v>163</v>
      </c>
      <c r="D34" s="126" t="s">
        <v>182</v>
      </c>
      <c r="E34" s="127">
        <f>0.25*0</f>
        <v>0</v>
      </c>
      <c r="F34" s="193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5"/>
    </row>
    <row r="35" spans="1:23" ht="15" x14ac:dyDescent="0.2">
      <c r="A35" s="123"/>
      <c r="B35" s="124"/>
      <c r="C35" s="125" t="s">
        <v>165</v>
      </c>
      <c r="D35" s="126"/>
      <c r="E35" s="127">
        <v>0</v>
      </c>
      <c r="F35" s="193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5"/>
    </row>
    <row r="36" spans="1:23" ht="15" x14ac:dyDescent="0.3">
      <c r="A36" s="123"/>
      <c r="B36" s="124"/>
      <c r="C36" s="125" t="s">
        <v>166</v>
      </c>
      <c r="D36" s="137" t="s">
        <v>183</v>
      </c>
      <c r="E36" s="127">
        <v>0.5</v>
      </c>
      <c r="F36" s="193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5"/>
    </row>
    <row r="37" spans="1:23" ht="15" x14ac:dyDescent="0.2">
      <c r="A37" s="123"/>
      <c r="B37" s="124"/>
      <c r="C37" s="125" t="s">
        <v>167</v>
      </c>
      <c r="D37" s="126" t="s">
        <v>174</v>
      </c>
      <c r="E37" s="127">
        <f>0.1*0</f>
        <v>0</v>
      </c>
      <c r="F37" s="193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5"/>
    </row>
    <row r="38" spans="1:23" ht="15" x14ac:dyDescent="0.3">
      <c r="A38" s="123"/>
      <c r="B38" s="124"/>
      <c r="C38" s="125"/>
      <c r="D38" s="128" t="s">
        <v>184</v>
      </c>
      <c r="E38" s="127">
        <v>0</v>
      </c>
      <c r="F38" s="193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5"/>
    </row>
    <row r="39" spans="1:23" ht="15" x14ac:dyDescent="0.3">
      <c r="A39" s="123"/>
      <c r="B39" s="124"/>
      <c r="C39" s="125" t="s">
        <v>169</v>
      </c>
      <c r="D39" s="128" t="s">
        <v>185</v>
      </c>
      <c r="E39" s="127">
        <v>0</v>
      </c>
      <c r="F39" s="193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5"/>
    </row>
    <row r="40" spans="1:23" ht="15" x14ac:dyDescent="0.2">
      <c r="A40" s="123"/>
      <c r="B40" s="124"/>
      <c r="C40" s="125" t="s">
        <v>171</v>
      </c>
      <c r="D40" s="126"/>
      <c r="E40" s="127">
        <v>0</v>
      </c>
      <c r="F40" s="193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5"/>
    </row>
    <row r="41" spans="1:23" ht="66" customHeight="1" x14ac:dyDescent="0.2">
      <c r="A41" s="123"/>
      <c r="B41" s="124"/>
      <c r="C41" s="132"/>
      <c r="D41" s="133"/>
      <c r="E41" s="134"/>
      <c r="F41" s="196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8"/>
    </row>
    <row r="42" spans="1:23" ht="15" x14ac:dyDescent="0.2">
      <c r="A42" s="118" t="s">
        <v>186</v>
      </c>
      <c r="B42" s="119" t="s">
        <v>187</v>
      </c>
      <c r="C42" s="120"/>
      <c r="D42" s="121"/>
      <c r="E42" s="122"/>
      <c r="F42" s="199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1"/>
    </row>
    <row r="43" spans="1:23" ht="15" x14ac:dyDescent="0.2">
      <c r="A43" s="123"/>
      <c r="B43" s="124"/>
      <c r="C43" s="125" t="s">
        <v>161</v>
      </c>
      <c r="D43" s="126" t="s">
        <v>162</v>
      </c>
      <c r="E43" s="127">
        <v>0</v>
      </c>
      <c r="F43" s="193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5"/>
    </row>
    <row r="44" spans="1:23" ht="32.25" customHeight="1" x14ac:dyDescent="0.3">
      <c r="A44" s="123"/>
      <c r="B44" s="124"/>
      <c r="C44" s="125" t="s">
        <v>163</v>
      </c>
      <c r="D44" s="137" t="s">
        <v>188</v>
      </c>
      <c r="E44" s="127">
        <v>0</v>
      </c>
      <c r="F44" s="193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5"/>
    </row>
    <row r="45" spans="1:23" ht="15" x14ac:dyDescent="0.2">
      <c r="A45" s="123"/>
      <c r="B45" s="124"/>
      <c r="C45" s="125" t="s">
        <v>189</v>
      </c>
      <c r="D45" s="126"/>
      <c r="E45" s="127">
        <v>0</v>
      </c>
      <c r="F45" s="193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5"/>
    </row>
    <row r="46" spans="1:23" ht="15" x14ac:dyDescent="0.3">
      <c r="A46" s="123"/>
      <c r="B46" s="124"/>
      <c r="C46" s="125" t="s">
        <v>166</v>
      </c>
      <c r="D46" s="137" t="s">
        <v>183</v>
      </c>
      <c r="E46" s="127">
        <v>0.5</v>
      </c>
      <c r="F46" s="193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5"/>
    </row>
    <row r="47" spans="1:23" ht="15" x14ac:dyDescent="0.3">
      <c r="A47" s="123"/>
      <c r="B47" s="124"/>
      <c r="C47" s="125" t="s">
        <v>167</v>
      </c>
      <c r="D47" s="128" t="s">
        <v>190</v>
      </c>
      <c r="E47" s="127">
        <f>0.1*0</f>
        <v>0</v>
      </c>
      <c r="F47" s="193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5"/>
    </row>
    <row r="48" spans="1:23" ht="15" x14ac:dyDescent="0.3">
      <c r="A48" s="123"/>
      <c r="B48" s="124"/>
      <c r="C48" s="125"/>
      <c r="D48" s="128" t="s">
        <v>191</v>
      </c>
      <c r="E48" s="127">
        <v>0</v>
      </c>
      <c r="F48" s="193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5"/>
    </row>
    <row r="49" spans="1:23" ht="15" x14ac:dyDescent="0.3">
      <c r="A49" s="123"/>
      <c r="B49" s="124"/>
      <c r="C49" s="125" t="s">
        <v>169</v>
      </c>
      <c r="D49" s="128" t="s">
        <v>192</v>
      </c>
      <c r="E49" s="127">
        <v>0</v>
      </c>
      <c r="F49" s="193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5"/>
    </row>
    <row r="50" spans="1:23" ht="15" x14ac:dyDescent="0.2">
      <c r="A50" s="123"/>
      <c r="B50" s="124"/>
      <c r="C50" s="125" t="s">
        <v>171</v>
      </c>
      <c r="D50" s="126"/>
      <c r="E50" s="127">
        <v>0</v>
      </c>
      <c r="F50" s="193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5"/>
    </row>
    <row r="51" spans="1:23" ht="29.4" customHeight="1" x14ac:dyDescent="0.2">
      <c r="A51" s="131"/>
      <c r="B51" s="124"/>
      <c r="C51" s="132"/>
      <c r="D51" s="133"/>
      <c r="E51" s="134"/>
      <c r="F51" s="196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8"/>
    </row>
    <row r="52" spans="1:23" ht="15" x14ac:dyDescent="0.2">
      <c r="A52" s="118" t="s">
        <v>159</v>
      </c>
      <c r="B52" s="119" t="s">
        <v>160</v>
      </c>
      <c r="C52" s="120"/>
      <c r="D52" s="121"/>
      <c r="E52" s="122"/>
      <c r="F52" s="199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1"/>
    </row>
    <row r="53" spans="1:23" ht="15" x14ac:dyDescent="0.2">
      <c r="A53" s="123"/>
      <c r="B53" s="124"/>
      <c r="C53" s="125" t="s">
        <v>161</v>
      </c>
      <c r="D53" s="126" t="s">
        <v>162</v>
      </c>
      <c r="E53" s="127">
        <v>0</v>
      </c>
      <c r="F53" s="193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5"/>
    </row>
    <row r="54" spans="1:23" ht="15" x14ac:dyDescent="0.2">
      <c r="A54" s="123"/>
      <c r="B54" s="124"/>
      <c r="C54" s="125" t="s">
        <v>163</v>
      </c>
      <c r="D54" s="126"/>
      <c r="E54" s="127">
        <f>0.25*0</f>
        <v>0</v>
      </c>
      <c r="F54" s="193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5"/>
    </row>
    <row r="55" spans="1:23" ht="15" x14ac:dyDescent="0.2">
      <c r="A55" s="123"/>
      <c r="B55" s="124"/>
      <c r="C55" s="125" t="s">
        <v>193</v>
      </c>
      <c r="D55" s="126"/>
      <c r="E55" s="127">
        <v>0</v>
      </c>
      <c r="F55" s="193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5"/>
    </row>
    <row r="56" spans="1:23" ht="15" x14ac:dyDescent="0.3">
      <c r="A56" s="123"/>
      <c r="B56" s="124"/>
      <c r="C56" s="125" t="s">
        <v>166</v>
      </c>
      <c r="D56" s="137" t="s">
        <v>194</v>
      </c>
      <c r="E56" s="127">
        <v>4</v>
      </c>
      <c r="F56" s="193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5"/>
    </row>
    <row r="57" spans="1:23" ht="15" x14ac:dyDescent="0.2">
      <c r="A57" s="123"/>
      <c r="B57" s="124"/>
      <c r="C57" s="125" t="s">
        <v>167</v>
      </c>
      <c r="D57" s="126"/>
      <c r="E57" s="127">
        <f>0.1*0</f>
        <v>0</v>
      </c>
      <c r="F57" s="193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5"/>
    </row>
    <row r="58" spans="1:23" ht="15" x14ac:dyDescent="0.3">
      <c r="A58" s="123"/>
      <c r="B58" s="124"/>
      <c r="C58" s="125"/>
      <c r="D58" s="128" t="s">
        <v>184</v>
      </c>
      <c r="E58" s="127">
        <v>0</v>
      </c>
      <c r="F58" s="193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5"/>
    </row>
    <row r="59" spans="1:23" ht="15" x14ac:dyDescent="0.3">
      <c r="A59" s="123"/>
      <c r="B59" s="124"/>
      <c r="C59" s="125" t="s">
        <v>169</v>
      </c>
      <c r="D59" s="128" t="s">
        <v>175</v>
      </c>
      <c r="E59" s="127">
        <v>0</v>
      </c>
      <c r="F59" s="193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</row>
    <row r="60" spans="1:23" ht="15" x14ac:dyDescent="0.2">
      <c r="A60" s="123"/>
      <c r="B60" s="124"/>
      <c r="C60" s="125" t="s">
        <v>171</v>
      </c>
      <c r="D60" s="126"/>
      <c r="E60" s="127">
        <v>0</v>
      </c>
      <c r="F60" s="193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5"/>
    </row>
    <row r="61" spans="1:23" ht="21" customHeight="1" x14ac:dyDescent="0.2">
      <c r="A61" s="123"/>
      <c r="B61" s="124"/>
      <c r="C61" s="202"/>
      <c r="D61" s="205"/>
      <c r="E61" s="205"/>
      <c r="F61" s="193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5"/>
    </row>
    <row r="62" spans="1:23" ht="54.6" hidden="1" customHeight="1" x14ac:dyDescent="0.2">
      <c r="A62" s="123"/>
      <c r="B62" s="124"/>
      <c r="C62" s="203"/>
      <c r="D62" s="206"/>
      <c r="E62" s="206"/>
      <c r="F62" s="193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5"/>
    </row>
    <row r="63" spans="1:23" ht="408" hidden="1" customHeight="1" x14ac:dyDescent="0.2">
      <c r="A63" s="123"/>
      <c r="B63" s="124"/>
      <c r="C63" s="203"/>
      <c r="D63" s="206"/>
      <c r="E63" s="206"/>
      <c r="F63" s="193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5"/>
    </row>
    <row r="64" spans="1:23" ht="64.2" hidden="1" customHeight="1" x14ac:dyDescent="0.2">
      <c r="A64" s="123"/>
      <c r="B64" s="124"/>
      <c r="C64" s="204"/>
      <c r="D64" s="207"/>
      <c r="E64" s="207"/>
      <c r="F64" s="193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5"/>
    </row>
    <row r="65" spans="1:23" ht="199.95" customHeight="1" x14ac:dyDescent="0.2">
      <c r="A65" s="131"/>
      <c r="B65" s="124"/>
      <c r="C65" s="132"/>
      <c r="D65" s="133"/>
      <c r="E65" s="134"/>
      <c r="F65" s="196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8"/>
    </row>
    <row r="66" spans="1:23" ht="15" x14ac:dyDescent="0.2">
      <c r="A66" s="118" t="s">
        <v>159</v>
      </c>
      <c r="B66" s="119"/>
      <c r="C66" s="120"/>
      <c r="D66" s="121"/>
      <c r="E66" s="122"/>
      <c r="F66" s="199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1"/>
    </row>
    <row r="67" spans="1:23" ht="15" x14ac:dyDescent="0.2">
      <c r="A67" s="123"/>
      <c r="B67" s="124"/>
      <c r="C67" s="125" t="s">
        <v>161</v>
      </c>
      <c r="D67" s="126" t="s">
        <v>162</v>
      </c>
      <c r="E67" s="127">
        <v>0</v>
      </c>
      <c r="F67" s="193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5"/>
    </row>
    <row r="68" spans="1:23" ht="32.25" customHeight="1" x14ac:dyDescent="0.3">
      <c r="A68" s="123"/>
      <c r="B68" s="124"/>
      <c r="C68" s="125" t="s">
        <v>163</v>
      </c>
      <c r="D68" s="137"/>
      <c r="E68" s="127">
        <v>0</v>
      </c>
      <c r="F68" s="193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5"/>
    </row>
    <row r="69" spans="1:23" ht="15" x14ac:dyDescent="0.2">
      <c r="A69" s="123"/>
      <c r="B69" s="124"/>
      <c r="C69" s="125" t="s">
        <v>165</v>
      </c>
      <c r="D69" s="126"/>
      <c r="E69" s="127">
        <v>0</v>
      </c>
      <c r="F69" s="193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5"/>
    </row>
    <row r="70" spans="1:23" ht="15" x14ac:dyDescent="0.3">
      <c r="A70" s="123"/>
      <c r="B70" s="124"/>
      <c r="C70" s="125" t="s">
        <v>166</v>
      </c>
      <c r="D70" s="137" t="s">
        <v>183</v>
      </c>
      <c r="E70" s="127">
        <v>0.5</v>
      </c>
      <c r="F70" s="193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5"/>
    </row>
    <row r="71" spans="1:23" ht="15" x14ac:dyDescent="0.3">
      <c r="A71" s="123"/>
      <c r="B71" s="124"/>
      <c r="C71" s="125" t="s">
        <v>167</v>
      </c>
      <c r="D71" s="128" t="s">
        <v>190</v>
      </c>
      <c r="E71" s="127">
        <f>0.1*0</f>
        <v>0</v>
      </c>
      <c r="F71" s="193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5"/>
    </row>
    <row r="72" spans="1:23" ht="15" x14ac:dyDescent="0.3">
      <c r="A72" s="123"/>
      <c r="B72" s="124"/>
      <c r="C72" s="125"/>
      <c r="D72" s="128" t="s">
        <v>180</v>
      </c>
      <c r="E72" s="127">
        <v>0</v>
      </c>
      <c r="F72" s="193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5"/>
    </row>
    <row r="73" spans="1:23" ht="15" x14ac:dyDescent="0.3">
      <c r="A73" s="123"/>
      <c r="B73" s="124"/>
      <c r="C73" s="125" t="s">
        <v>169</v>
      </c>
      <c r="D73" s="128" t="s">
        <v>175</v>
      </c>
      <c r="E73" s="127">
        <v>0</v>
      </c>
      <c r="F73" s="193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5"/>
    </row>
    <row r="74" spans="1:23" ht="15" x14ac:dyDescent="0.2">
      <c r="A74" s="123"/>
      <c r="B74" s="124"/>
      <c r="C74" s="125" t="s">
        <v>171</v>
      </c>
      <c r="D74" s="126"/>
      <c r="E74" s="127">
        <v>0</v>
      </c>
      <c r="F74" s="193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5"/>
    </row>
    <row r="75" spans="1:23" ht="26.4" customHeight="1" x14ac:dyDescent="0.2">
      <c r="A75" s="123"/>
      <c r="B75" s="124"/>
      <c r="C75" s="202"/>
      <c r="D75" s="205"/>
      <c r="E75" s="205"/>
      <c r="F75" s="193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5"/>
    </row>
    <row r="76" spans="1:23" ht="17.399999999999999" customHeight="1" x14ac:dyDescent="0.2">
      <c r="A76" s="123"/>
      <c r="B76" s="124"/>
      <c r="C76" s="203"/>
      <c r="D76" s="206"/>
      <c r="E76" s="206"/>
      <c r="F76" s="193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5"/>
    </row>
    <row r="77" spans="1:23" ht="42.6" hidden="1" customHeight="1" x14ac:dyDescent="0.2">
      <c r="A77" s="123"/>
      <c r="B77" s="124"/>
      <c r="C77" s="203"/>
      <c r="D77" s="206"/>
      <c r="E77" s="206"/>
      <c r="F77" s="193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5"/>
    </row>
    <row r="78" spans="1:23" ht="29.4" hidden="1" customHeight="1" x14ac:dyDescent="0.2">
      <c r="A78" s="123"/>
      <c r="B78" s="124"/>
      <c r="C78" s="203"/>
      <c r="D78" s="206"/>
      <c r="E78" s="206"/>
      <c r="F78" s="193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5"/>
    </row>
    <row r="79" spans="1:23" ht="29.4" hidden="1" customHeight="1" x14ac:dyDescent="0.2">
      <c r="A79" s="123"/>
      <c r="B79" s="124"/>
      <c r="C79" s="204"/>
      <c r="D79" s="207"/>
      <c r="E79" s="207"/>
      <c r="F79" s="196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8"/>
    </row>
    <row r="80" spans="1:23" ht="15" x14ac:dyDescent="0.2">
      <c r="A80" s="118" t="s">
        <v>159</v>
      </c>
      <c r="B80" s="119"/>
      <c r="C80" s="120"/>
      <c r="D80" s="121"/>
      <c r="E80" s="122"/>
      <c r="F80" s="199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1"/>
    </row>
    <row r="81" spans="1:23" ht="15" x14ac:dyDescent="0.2">
      <c r="A81" s="123"/>
      <c r="B81" s="124"/>
      <c r="C81" s="125" t="s">
        <v>161</v>
      </c>
      <c r="D81" s="126" t="s">
        <v>162</v>
      </c>
      <c r="E81" s="127">
        <v>0</v>
      </c>
      <c r="F81" s="193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5"/>
    </row>
    <row r="82" spans="1:23" ht="32.25" customHeight="1" x14ac:dyDescent="0.3">
      <c r="A82" s="123"/>
      <c r="B82" s="124"/>
      <c r="C82" s="125" t="s">
        <v>163</v>
      </c>
      <c r="D82" s="137"/>
      <c r="E82" s="127"/>
      <c r="F82" s="193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5"/>
    </row>
    <row r="83" spans="1:23" ht="15" x14ac:dyDescent="0.2">
      <c r="A83" s="123"/>
      <c r="B83" s="124"/>
      <c r="C83" s="125" t="s">
        <v>165</v>
      </c>
      <c r="D83" s="126"/>
      <c r="E83" s="127">
        <v>0</v>
      </c>
      <c r="F83" s="193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5"/>
    </row>
    <row r="84" spans="1:23" ht="15" x14ac:dyDescent="0.3">
      <c r="A84" s="123"/>
      <c r="B84" s="124"/>
      <c r="C84" s="125" t="s">
        <v>166</v>
      </c>
      <c r="D84" s="137" t="s">
        <v>195</v>
      </c>
      <c r="E84" s="127">
        <v>4</v>
      </c>
      <c r="F84" s="193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5"/>
    </row>
    <row r="85" spans="1:23" ht="15" x14ac:dyDescent="0.3">
      <c r="A85" s="123"/>
      <c r="B85" s="124"/>
      <c r="C85" s="125" t="s">
        <v>167</v>
      </c>
      <c r="D85" s="128" t="s">
        <v>190</v>
      </c>
      <c r="E85" s="127">
        <f>0.1*0</f>
        <v>0</v>
      </c>
      <c r="F85" s="193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5"/>
    </row>
    <row r="86" spans="1:23" ht="15" x14ac:dyDescent="0.3">
      <c r="A86" s="123"/>
      <c r="B86" s="124"/>
      <c r="C86" s="125"/>
      <c r="D86" s="128" t="s">
        <v>196</v>
      </c>
      <c r="E86" s="127">
        <v>0</v>
      </c>
      <c r="F86" s="193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5"/>
    </row>
    <row r="87" spans="1:23" ht="15" x14ac:dyDescent="0.3">
      <c r="A87" s="123"/>
      <c r="B87" s="124"/>
      <c r="C87" s="125" t="s">
        <v>169</v>
      </c>
      <c r="D87" s="128" t="s">
        <v>197</v>
      </c>
      <c r="E87" s="127">
        <v>0</v>
      </c>
      <c r="F87" s="193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5"/>
    </row>
    <row r="88" spans="1:23" ht="15" x14ac:dyDescent="0.2">
      <c r="A88" s="123"/>
      <c r="B88" s="124"/>
      <c r="C88" s="125" t="s">
        <v>171</v>
      </c>
      <c r="D88" s="126"/>
      <c r="E88" s="127">
        <v>0</v>
      </c>
      <c r="F88" s="193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5"/>
    </row>
    <row r="89" spans="1:23" ht="162.6" customHeight="1" x14ac:dyDescent="0.2">
      <c r="A89" s="131"/>
      <c r="B89" s="124"/>
      <c r="C89" s="132"/>
      <c r="D89" s="133"/>
      <c r="E89" s="134"/>
      <c r="F89" s="196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8"/>
    </row>
    <row r="90" spans="1:23" ht="15" x14ac:dyDescent="0.2">
      <c r="A90" s="118" t="s">
        <v>159</v>
      </c>
      <c r="B90" s="119"/>
      <c r="C90" s="120"/>
      <c r="D90" s="121"/>
      <c r="E90" s="122"/>
      <c r="F90" s="199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1"/>
    </row>
    <row r="91" spans="1:23" ht="15" x14ac:dyDescent="0.2">
      <c r="A91" s="123"/>
      <c r="B91" s="124"/>
      <c r="C91" s="125" t="s">
        <v>161</v>
      </c>
      <c r="D91" s="126" t="s">
        <v>162</v>
      </c>
      <c r="E91" s="127">
        <v>0</v>
      </c>
      <c r="F91" s="193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5"/>
    </row>
    <row r="92" spans="1:23" ht="32.25" customHeight="1" x14ac:dyDescent="0.3">
      <c r="A92" s="123"/>
      <c r="B92" s="124"/>
      <c r="C92" s="125" t="s">
        <v>163</v>
      </c>
      <c r="D92" s="137"/>
      <c r="E92" s="127">
        <v>0</v>
      </c>
      <c r="F92" s="193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5"/>
    </row>
    <row r="93" spans="1:23" ht="15" x14ac:dyDescent="0.2">
      <c r="A93" s="123"/>
      <c r="B93" s="124"/>
      <c r="C93" s="125" t="s">
        <v>198</v>
      </c>
      <c r="D93" s="126"/>
      <c r="E93" s="127">
        <v>0</v>
      </c>
      <c r="F93" s="193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5"/>
    </row>
    <row r="94" spans="1:23" ht="15" x14ac:dyDescent="0.3">
      <c r="A94" s="123"/>
      <c r="B94" s="124"/>
      <c r="C94" s="125" t="s">
        <v>166</v>
      </c>
      <c r="D94" s="137" t="s">
        <v>199</v>
      </c>
      <c r="E94" s="127">
        <v>6</v>
      </c>
      <c r="F94" s="193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5"/>
    </row>
    <row r="95" spans="1:23" ht="15" x14ac:dyDescent="0.3">
      <c r="A95" s="123"/>
      <c r="B95" s="124"/>
      <c r="C95" s="125" t="s">
        <v>167</v>
      </c>
      <c r="D95" s="128" t="s">
        <v>190</v>
      </c>
      <c r="E95" s="127">
        <f>0.1*0</f>
        <v>0</v>
      </c>
      <c r="F95" s="193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5"/>
    </row>
    <row r="96" spans="1:23" ht="15" x14ac:dyDescent="0.3">
      <c r="A96" s="123"/>
      <c r="B96" s="124"/>
      <c r="C96" s="125"/>
      <c r="D96" s="128" t="s">
        <v>200</v>
      </c>
      <c r="E96" s="127">
        <v>0</v>
      </c>
      <c r="F96" s="193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5"/>
    </row>
    <row r="97" spans="1:23" ht="15" x14ac:dyDescent="0.3">
      <c r="A97" s="123"/>
      <c r="B97" s="124"/>
      <c r="C97" s="125" t="s">
        <v>169</v>
      </c>
      <c r="D97" s="128" t="s">
        <v>175</v>
      </c>
      <c r="E97" s="127">
        <v>0</v>
      </c>
      <c r="F97" s="193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5"/>
    </row>
    <row r="98" spans="1:23" ht="15" x14ac:dyDescent="0.2">
      <c r="A98" s="123"/>
      <c r="B98" s="124"/>
      <c r="C98" s="125" t="s">
        <v>171</v>
      </c>
      <c r="D98" s="126"/>
      <c r="E98" s="127">
        <v>0</v>
      </c>
      <c r="F98" s="193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5"/>
    </row>
    <row r="99" spans="1:23" ht="147" customHeight="1" x14ac:dyDescent="0.2">
      <c r="A99" s="131"/>
      <c r="B99" s="124"/>
      <c r="C99" s="132"/>
      <c r="D99" s="133"/>
      <c r="E99" s="134"/>
      <c r="F99" s="196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8"/>
    </row>
    <row r="100" spans="1:23" ht="15" x14ac:dyDescent="0.2">
      <c r="A100" s="118" t="s">
        <v>181</v>
      </c>
      <c r="B100" s="119"/>
      <c r="C100" s="120"/>
      <c r="D100" s="121"/>
      <c r="E100" s="122"/>
      <c r="F100" s="199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1"/>
    </row>
    <row r="101" spans="1:23" ht="15" x14ac:dyDescent="0.2">
      <c r="A101" s="123"/>
      <c r="B101" s="124"/>
      <c r="C101" s="125" t="s">
        <v>161</v>
      </c>
      <c r="D101" s="126" t="s">
        <v>162</v>
      </c>
      <c r="E101" s="127">
        <v>0</v>
      </c>
      <c r="F101" s="193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5"/>
    </row>
    <row r="102" spans="1:23" ht="32.25" customHeight="1" x14ac:dyDescent="0.3">
      <c r="A102" s="123"/>
      <c r="B102" s="124"/>
      <c r="C102" s="125" t="s">
        <v>163</v>
      </c>
      <c r="D102" s="137"/>
      <c r="E102" s="127">
        <v>0</v>
      </c>
      <c r="F102" s="193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5"/>
    </row>
    <row r="103" spans="1:23" ht="15" x14ac:dyDescent="0.2">
      <c r="A103" s="123"/>
      <c r="B103" s="124"/>
      <c r="C103" s="125" t="s">
        <v>165</v>
      </c>
      <c r="D103" s="126"/>
      <c r="E103" s="127">
        <v>0</v>
      </c>
      <c r="F103" s="193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5"/>
    </row>
    <row r="104" spans="1:23" ht="15" x14ac:dyDescent="0.3">
      <c r="A104" s="123"/>
      <c r="B104" s="124"/>
      <c r="C104" s="125" t="s">
        <v>166</v>
      </c>
      <c r="D104" s="137" t="s">
        <v>183</v>
      </c>
      <c r="E104" s="127">
        <v>1</v>
      </c>
      <c r="F104" s="193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5"/>
    </row>
    <row r="105" spans="1:23" ht="15" x14ac:dyDescent="0.3">
      <c r="A105" s="123"/>
      <c r="B105" s="124"/>
      <c r="C105" s="125" t="s">
        <v>167</v>
      </c>
      <c r="D105" s="128" t="s">
        <v>190</v>
      </c>
      <c r="E105" s="127">
        <f>0.1*0</f>
        <v>0</v>
      </c>
      <c r="F105" s="193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5"/>
    </row>
    <row r="106" spans="1:23" ht="15" x14ac:dyDescent="0.3">
      <c r="A106" s="123"/>
      <c r="B106" s="124"/>
      <c r="C106" s="125"/>
      <c r="D106" s="128" t="s">
        <v>180</v>
      </c>
      <c r="E106" s="127">
        <v>0</v>
      </c>
      <c r="F106" s="193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5"/>
    </row>
    <row r="107" spans="1:23" ht="15" x14ac:dyDescent="0.3">
      <c r="A107" s="123"/>
      <c r="B107" s="124"/>
      <c r="C107" s="125" t="s">
        <v>169</v>
      </c>
      <c r="D107" s="128" t="s">
        <v>175</v>
      </c>
      <c r="E107" s="127">
        <v>0</v>
      </c>
      <c r="F107" s="193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5"/>
    </row>
    <row r="108" spans="1:23" ht="15" x14ac:dyDescent="0.2">
      <c r="A108" s="123"/>
      <c r="B108" s="124"/>
      <c r="C108" s="125" t="s">
        <v>171</v>
      </c>
      <c r="D108" s="126"/>
      <c r="E108" s="127">
        <v>0</v>
      </c>
      <c r="F108" s="193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5"/>
    </row>
    <row r="109" spans="1:23" ht="34.200000000000003" customHeight="1" x14ac:dyDescent="0.2">
      <c r="A109" s="123"/>
      <c r="B109" s="124"/>
      <c r="C109" s="202"/>
      <c r="D109" s="205"/>
      <c r="E109" s="205"/>
      <c r="F109" s="193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5"/>
    </row>
    <row r="110" spans="1:23" ht="25.95" customHeight="1" x14ac:dyDescent="0.2">
      <c r="A110" s="131"/>
      <c r="B110" s="124"/>
      <c r="C110" s="204"/>
      <c r="D110" s="207"/>
      <c r="E110" s="207"/>
      <c r="F110" s="196"/>
      <c r="G110" s="197"/>
      <c r="H110" s="197"/>
      <c r="I110" s="197"/>
      <c r="J110" s="197"/>
      <c r="K110" s="197"/>
      <c r="L110" s="197"/>
      <c r="M110" s="197"/>
      <c r="N110" s="197"/>
      <c r="O110" s="197"/>
      <c r="P110" s="197"/>
      <c r="Q110" s="197"/>
      <c r="R110" s="197"/>
      <c r="S110" s="197"/>
      <c r="T110" s="197"/>
      <c r="U110" s="197"/>
      <c r="V110" s="197"/>
      <c r="W110" s="198"/>
    </row>
    <row r="111" spans="1:23" ht="15" x14ac:dyDescent="0.2">
      <c r="A111" s="118" t="s">
        <v>201</v>
      </c>
      <c r="B111" s="119"/>
      <c r="C111" s="120"/>
      <c r="D111" s="121"/>
      <c r="E111" s="122"/>
      <c r="F111" s="199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1"/>
    </row>
    <row r="112" spans="1:23" ht="15" x14ac:dyDescent="0.2">
      <c r="A112" s="123"/>
      <c r="B112" s="124"/>
      <c r="C112" s="125" t="s">
        <v>161</v>
      </c>
      <c r="D112" s="126" t="s">
        <v>162</v>
      </c>
      <c r="E112" s="127">
        <v>0</v>
      </c>
      <c r="F112" s="193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5"/>
    </row>
    <row r="113" spans="1:23" ht="32.25" customHeight="1" x14ac:dyDescent="0.3">
      <c r="A113" s="123"/>
      <c r="B113" s="124"/>
      <c r="C113" s="125" t="s">
        <v>163</v>
      </c>
      <c r="D113" s="137"/>
      <c r="E113" s="127">
        <v>0</v>
      </c>
      <c r="F113" s="193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5"/>
    </row>
    <row r="114" spans="1:23" ht="15" x14ac:dyDescent="0.2">
      <c r="A114" s="123"/>
      <c r="B114" s="124"/>
      <c r="C114" s="125" t="s">
        <v>202</v>
      </c>
      <c r="D114" s="126"/>
      <c r="E114" s="127">
        <v>0</v>
      </c>
      <c r="F114" s="193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5"/>
    </row>
    <row r="115" spans="1:23" ht="15" x14ac:dyDescent="0.3">
      <c r="A115" s="123"/>
      <c r="B115" s="124"/>
      <c r="C115" s="125" t="s">
        <v>166</v>
      </c>
      <c r="D115" s="137" t="s">
        <v>203</v>
      </c>
      <c r="E115" s="127">
        <v>4</v>
      </c>
      <c r="F115" s="193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5"/>
    </row>
    <row r="116" spans="1:23" ht="15" x14ac:dyDescent="0.3">
      <c r="A116" s="123"/>
      <c r="B116" s="124"/>
      <c r="C116" s="125" t="s">
        <v>167</v>
      </c>
      <c r="D116" s="128" t="s">
        <v>190</v>
      </c>
      <c r="E116" s="127">
        <f>0.1*0</f>
        <v>0</v>
      </c>
      <c r="F116" s="193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5"/>
    </row>
    <row r="117" spans="1:23" ht="15" x14ac:dyDescent="0.3">
      <c r="A117" s="123"/>
      <c r="B117" s="124"/>
      <c r="C117" s="125"/>
      <c r="D117" s="128" t="s">
        <v>180</v>
      </c>
      <c r="E117" s="127">
        <v>0</v>
      </c>
      <c r="F117" s="193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5"/>
    </row>
    <row r="118" spans="1:23" ht="15" x14ac:dyDescent="0.3">
      <c r="A118" s="123"/>
      <c r="B118" s="124"/>
      <c r="C118" s="125" t="s">
        <v>169</v>
      </c>
      <c r="D118" s="128" t="s">
        <v>197</v>
      </c>
      <c r="E118" s="127">
        <v>0</v>
      </c>
      <c r="F118" s="193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5"/>
    </row>
    <row r="119" spans="1:23" ht="15" x14ac:dyDescent="0.2">
      <c r="A119" s="123"/>
      <c r="B119" s="124"/>
      <c r="C119" s="125" t="s">
        <v>171</v>
      </c>
      <c r="D119" s="126"/>
      <c r="E119" s="127">
        <v>0</v>
      </c>
      <c r="F119" s="193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5"/>
    </row>
    <row r="120" spans="1:23" ht="26.4" customHeight="1" x14ac:dyDescent="0.2">
      <c r="A120" s="123"/>
      <c r="B120" s="124"/>
      <c r="C120" s="202"/>
      <c r="D120" s="205"/>
      <c r="E120" s="205"/>
      <c r="F120" s="193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5"/>
    </row>
    <row r="121" spans="1:23" ht="189.6" customHeight="1" x14ac:dyDescent="0.2">
      <c r="A121" s="123"/>
      <c r="B121" s="124"/>
      <c r="C121" s="203"/>
      <c r="D121" s="206"/>
      <c r="E121" s="206"/>
      <c r="F121" s="193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5"/>
    </row>
    <row r="122" spans="1:23" ht="325.2" customHeight="1" x14ac:dyDescent="0.2">
      <c r="A122" s="131"/>
      <c r="B122" s="124"/>
      <c r="C122" s="204"/>
      <c r="D122" s="207"/>
      <c r="E122" s="207"/>
      <c r="F122" s="196"/>
      <c r="G122" s="197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  <c r="W122" s="198"/>
    </row>
    <row r="123" spans="1:23" ht="15" x14ac:dyDescent="0.2">
      <c r="A123" s="118" t="s">
        <v>204</v>
      </c>
      <c r="B123" s="119" t="s">
        <v>187</v>
      </c>
      <c r="C123" s="120"/>
      <c r="D123" s="121"/>
      <c r="E123" s="122"/>
      <c r="F123" s="199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1"/>
    </row>
    <row r="124" spans="1:23" ht="15" x14ac:dyDescent="0.2">
      <c r="A124" s="123"/>
      <c r="B124" s="124"/>
      <c r="C124" s="125" t="s">
        <v>161</v>
      </c>
      <c r="D124" s="126" t="s">
        <v>162</v>
      </c>
      <c r="E124" s="127">
        <v>0</v>
      </c>
      <c r="F124" s="193"/>
      <c r="G124" s="194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5"/>
    </row>
    <row r="125" spans="1:23" ht="32.25" customHeight="1" x14ac:dyDescent="0.3">
      <c r="A125" s="123"/>
      <c r="B125" s="124"/>
      <c r="C125" s="125" t="s">
        <v>163</v>
      </c>
      <c r="D125" s="137"/>
      <c r="E125" s="127">
        <v>0</v>
      </c>
      <c r="F125" s="193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5"/>
    </row>
    <row r="126" spans="1:23" ht="15" x14ac:dyDescent="0.2">
      <c r="A126" s="123"/>
      <c r="B126" s="124"/>
      <c r="C126" s="125" t="s">
        <v>193</v>
      </c>
      <c r="D126" s="126"/>
      <c r="E126" s="127">
        <v>0</v>
      </c>
      <c r="F126" s="193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5"/>
    </row>
    <row r="127" spans="1:23" ht="15" x14ac:dyDescent="0.3">
      <c r="A127" s="123"/>
      <c r="B127" s="124"/>
      <c r="C127" s="125" t="s">
        <v>166</v>
      </c>
      <c r="D127" s="137" t="s">
        <v>183</v>
      </c>
      <c r="E127" s="127">
        <v>1</v>
      </c>
      <c r="F127" s="193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5"/>
    </row>
    <row r="128" spans="1:23" ht="15" x14ac:dyDescent="0.3">
      <c r="A128" s="123"/>
      <c r="B128" s="124"/>
      <c r="C128" s="125" t="s">
        <v>167</v>
      </c>
      <c r="D128" s="128" t="s">
        <v>190</v>
      </c>
      <c r="E128" s="127">
        <f>0.1*0</f>
        <v>0</v>
      </c>
      <c r="F128" s="193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5"/>
    </row>
    <row r="129" spans="1:23" ht="15" x14ac:dyDescent="0.3">
      <c r="A129" s="123"/>
      <c r="B129" s="124"/>
      <c r="C129" s="125"/>
      <c r="D129" s="128" t="s">
        <v>180</v>
      </c>
      <c r="E129" s="127">
        <v>0</v>
      </c>
      <c r="F129" s="193"/>
      <c r="G129" s="194"/>
      <c r="H129" s="194"/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5"/>
    </row>
    <row r="130" spans="1:23" ht="15" x14ac:dyDescent="0.3">
      <c r="A130" s="123"/>
      <c r="B130" s="124"/>
      <c r="C130" s="125" t="s">
        <v>169</v>
      </c>
      <c r="D130" s="128" t="s">
        <v>175</v>
      </c>
      <c r="E130" s="127">
        <v>0</v>
      </c>
      <c r="F130" s="193"/>
      <c r="G130" s="194"/>
      <c r="H130" s="194"/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/>
      <c r="W130" s="195"/>
    </row>
    <row r="131" spans="1:23" ht="15" x14ac:dyDescent="0.2">
      <c r="A131" s="123"/>
      <c r="B131" s="124"/>
      <c r="C131" s="125" t="s">
        <v>171</v>
      </c>
      <c r="D131" s="126"/>
      <c r="E131" s="127">
        <v>0</v>
      </c>
      <c r="F131" s="193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5"/>
    </row>
    <row r="132" spans="1:23" ht="148.94999999999999" customHeight="1" x14ac:dyDescent="0.2">
      <c r="A132" s="123"/>
      <c r="B132" s="124"/>
      <c r="C132" s="132"/>
      <c r="D132" s="133"/>
      <c r="E132" s="134"/>
      <c r="F132" s="196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8"/>
    </row>
    <row r="133" spans="1:23" ht="15" hidden="1" x14ac:dyDescent="0.2">
      <c r="A133" s="123"/>
      <c r="B133" s="124"/>
      <c r="C133" s="132"/>
      <c r="D133" s="133"/>
      <c r="E133" s="134"/>
      <c r="F133" s="138"/>
    </row>
    <row r="134" spans="1:23" ht="127.95" hidden="1" customHeight="1" x14ac:dyDescent="0.2">
      <c r="A134" s="131"/>
      <c r="B134" s="124"/>
      <c r="C134" s="132"/>
      <c r="D134" s="133"/>
      <c r="E134" s="134"/>
      <c r="F134" s="139"/>
    </row>
    <row r="135" spans="1:23" ht="15" x14ac:dyDescent="0.2">
      <c r="A135" s="118" t="s">
        <v>159</v>
      </c>
      <c r="B135" s="119"/>
      <c r="C135" s="120"/>
      <c r="D135" s="121"/>
      <c r="E135" s="122"/>
      <c r="F135" s="193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5"/>
    </row>
    <row r="136" spans="1:23" ht="15" x14ac:dyDescent="0.2">
      <c r="A136" s="123"/>
      <c r="B136" s="124"/>
      <c r="C136" s="125" t="s">
        <v>161</v>
      </c>
      <c r="D136" s="126" t="s">
        <v>162</v>
      </c>
      <c r="E136" s="127">
        <v>0</v>
      </c>
      <c r="F136" s="193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5"/>
    </row>
    <row r="137" spans="1:23" ht="32.25" customHeight="1" x14ac:dyDescent="0.3">
      <c r="A137" s="123"/>
      <c r="B137" s="124"/>
      <c r="C137" s="125" t="s">
        <v>163</v>
      </c>
      <c r="D137" s="137"/>
      <c r="E137" s="127">
        <v>0</v>
      </c>
      <c r="F137" s="193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5"/>
    </row>
    <row r="138" spans="1:23" ht="15" x14ac:dyDescent="0.2">
      <c r="A138" s="123"/>
      <c r="B138" s="124"/>
      <c r="C138" s="125" t="s">
        <v>165</v>
      </c>
      <c r="D138" s="126"/>
      <c r="E138" s="127">
        <v>0</v>
      </c>
      <c r="F138" s="193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5"/>
    </row>
    <row r="139" spans="1:23" ht="15" x14ac:dyDescent="0.3">
      <c r="A139" s="123"/>
      <c r="B139" s="124"/>
      <c r="C139" s="125" t="s">
        <v>166</v>
      </c>
      <c r="D139" s="137" t="s">
        <v>183</v>
      </c>
      <c r="E139" s="127">
        <v>0.5</v>
      </c>
      <c r="F139" s="193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5"/>
    </row>
    <row r="140" spans="1:23" ht="15" x14ac:dyDescent="0.3">
      <c r="A140" s="123"/>
      <c r="B140" s="124"/>
      <c r="C140" s="125" t="s">
        <v>167</v>
      </c>
      <c r="D140" s="128" t="s">
        <v>190</v>
      </c>
      <c r="E140" s="127">
        <f>0.1*0</f>
        <v>0</v>
      </c>
      <c r="F140" s="193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5"/>
    </row>
    <row r="141" spans="1:23" ht="15" x14ac:dyDescent="0.3">
      <c r="A141" s="123"/>
      <c r="B141" s="124"/>
      <c r="C141" s="125"/>
      <c r="D141" s="128" t="s">
        <v>180</v>
      </c>
      <c r="E141" s="127">
        <v>0</v>
      </c>
      <c r="F141" s="193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5"/>
    </row>
    <row r="142" spans="1:23" ht="15" x14ac:dyDescent="0.3">
      <c r="A142" s="123"/>
      <c r="B142" s="124"/>
      <c r="C142" s="125" t="s">
        <v>169</v>
      </c>
      <c r="D142" s="128" t="s">
        <v>197</v>
      </c>
      <c r="E142" s="127">
        <v>0</v>
      </c>
      <c r="F142" s="193"/>
      <c r="G142" s="194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5"/>
    </row>
    <row r="143" spans="1:23" ht="15" x14ac:dyDescent="0.2">
      <c r="A143" s="123"/>
      <c r="B143" s="124"/>
      <c r="C143" s="125" t="s">
        <v>171</v>
      </c>
      <c r="D143" s="126"/>
      <c r="E143" s="127">
        <v>0</v>
      </c>
      <c r="F143" s="193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5"/>
    </row>
    <row r="144" spans="1:23" ht="78.599999999999994" customHeight="1" x14ac:dyDescent="0.2">
      <c r="A144" s="131"/>
      <c r="B144" s="124"/>
      <c r="C144" s="132"/>
      <c r="D144" s="133"/>
      <c r="E144" s="134"/>
      <c r="F144" s="196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8"/>
    </row>
    <row r="145" spans="1:23" ht="15" x14ac:dyDescent="0.2">
      <c r="A145" s="118" t="s">
        <v>159</v>
      </c>
      <c r="B145" s="119"/>
      <c r="C145" s="120"/>
      <c r="D145" s="121"/>
      <c r="E145" s="122"/>
      <c r="F145" s="193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5"/>
    </row>
    <row r="146" spans="1:23" ht="15" x14ac:dyDescent="0.2">
      <c r="A146" s="123"/>
      <c r="B146" s="124"/>
      <c r="C146" s="125" t="s">
        <v>161</v>
      </c>
      <c r="D146" s="126" t="s">
        <v>162</v>
      </c>
      <c r="E146" s="127">
        <v>0</v>
      </c>
      <c r="F146" s="193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5"/>
    </row>
    <row r="147" spans="1:23" ht="32.25" customHeight="1" x14ac:dyDescent="0.3">
      <c r="A147" s="123"/>
      <c r="B147" s="124"/>
      <c r="C147" s="125" t="s">
        <v>163</v>
      </c>
      <c r="D147" s="137"/>
      <c r="E147" s="127">
        <v>0</v>
      </c>
      <c r="F147" s="193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5"/>
    </row>
    <row r="148" spans="1:23" ht="15" x14ac:dyDescent="0.2">
      <c r="A148" s="123"/>
      <c r="B148" s="124"/>
      <c r="C148" s="125" t="s">
        <v>198</v>
      </c>
      <c r="D148" s="126"/>
      <c r="E148" s="127">
        <v>0</v>
      </c>
      <c r="F148" s="193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5"/>
    </row>
    <row r="149" spans="1:23" ht="15" x14ac:dyDescent="0.3">
      <c r="A149" s="123"/>
      <c r="B149" s="124"/>
      <c r="C149" s="125" t="s">
        <v>166</v>
      </c>
      <c r="D149" s="137" t="s">
        <v>183</v>
      </c>
      <c r="E149" s="127">
        <v>0.5</v>
      </c>
      <c r="F149" s="193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5"/>
    </row>
    <row r="150" spans="1:23" ht="15" x14ac:dyDescent="0.3">
      <c r="A150" s="123"/>
      <c r="B150" s="124"/>
      <c r="C150" s="125" t="s">
        <v>167</v>
      </c>
      <c r="D150" s="128" t="s">
        <v>190</v>
      </c>
      <c r="E150" s="127">
        <f>0.1*0</f>
        <v>0</v>
      </c>
      <c r="F150" s="193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5"/>
    </row>
    <row r="151" spans="1:23" ht="15" x14ac:dyDescent="0.3">
      <c r="A151" s="123"/>
      <c r="B151" s="124"/>
      <c r="C151" s="125"/>
      <c r="D151" s="128" t="s">
        <v>180</v>
      </c>
      <c r="E151" s="127">
        <v>0</v>
      </c>
      <c r="F151" s="193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5"/>
    </row>
    <row r="152" spans="1:23" ht="15" x14ac:dyDescent="0.3">
      <c r="A152" s="123"/>
      <c r="B152" s="124"/>
      <c r="C152" s="125" t="s">
        <v>169</v>
      </c>
      <c r="D152" s="128" t="s">
        <v>175</v>
      </c>
      <c r="E152" s="127">
        <v>0</v>
      </c>
      <c r="F152" s="193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5"/>
    </row>
    <row r="153" spans="1:23" ht="15" x14ac:dyDescent="0.2">
      <c r="A153" s="123"/>
      <c r="B153" s="124"/>
      <c r="C153" s="125" t="s">
        <v>171</v>
      </c>
      <c r="D153" s="126"/>
      <c r="E153" s="127">
        <v>0</v>
      </c>
      <c r="F153" s="193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5"/>
    </row>
    <row r="154" spans="1:23" ht="288" customHeight="1" x14ac:dyDescent="0.2">
      <c r="A154" s="131"/>
      <c r="B154" s="124"/>
      <c r="C154" s="132"/>
      <c r="D154" s="133"/>
      <c r="E154" s="134"/>
      <c r="F154" s="196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8"/>
    </row>
    <row r="155" spans="1:23" ht="15" x14ac:dyDescent="0.2">
      <c r="A155" s="118" t="s">
        <v>159</v>
      </c>
      <c r="B155" s="119" t="s">
        <v>187</v>
      </c>
      <c r="C155" s="120"/>
      <c r="D155" s="121"/>
      <c r="E155" s="122"/>
      <c r="F155" s="193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5"/>
    </row>
    <row r="156" spans="1:23" ht="15" x14ac:dyDescent="0.2">
      <c r="A156" s="123"/>
      <c r="B156" s="124"/>
      <c r="C156" s="125" t="s">
        <v>161</v>
      </c>
      <c r="D156" s="126" t="s">
        <v>162</v>
      </c>
      <c r="E156" s="127">
        <v>0</v>
      </c>
      <c r="F156" s="193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5"/>
    </row>
    <row r="157" spans="1:23" ht="32.25" customHeight="1" x14ac:dyDescent="0.3">
      <c r="A157" s="123"/>
      <c r="B157" s="124"/>
      <c r="C157" s="125" t="s">
        <v>163</v>
      </c>
      <c r="D157" s="137"/>
      <c r="E157" s="127">
        <v>0</v>
      </c>
      <c r="F157" s="193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5"/>
    </row>
    <row r="158" spans="1:23" ht="15" x14ac:dyDescent="0.2">
      <c r="A158" s="123"/>
      <c r="B158" s="124"/>
      <c r="C158" s="125" t="s">
        <v>193</v>
      </c>
      <c r="D158" s="126"/>
      <c r="E158" s="127">
        <v>0</v>
      </c>
      <c r="F158" s="193"/>
      <c r="G158" s="194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5"/>
    </row>
    <row r="159" spans="1:23" ht="15" x14ac:dyDescent="0.3">
      <c r="A159" s="123"/>
      <c r="B159" s="124"/>
      <c r="C159" s="125" t="s">
        <v>166</v>
      </c>
      <c r="D159" s="137" t="s">
        <v>183</v>
      </c>
      <c r="E159" s="127">
        <v>1</v>
      </c>
      <c r="F159" s="193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5"/>
    </row>
    <row r="160" spans="1:23" ht="15" x14ac:dyDescent="0.3">
      <c r="A160" s="123"/>
      <c r="B160" s="124"/>
      <c r="C160" s="125" t="s">
        <v>167</v>
      </c>
      <c r="D160" s="128" t="s">
        <v>190</v>
      </c>
      <c r="E160" s="127">
        <f>0.1*0</f>
        <v>0</v>
      </c>
      <c r="F160" s="193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5"/>
    </row>
    <row r="161" spans="1:23" ht="15" x14ac:dyDescent="0.3">
      <c r="A161" s="123"/>
      <c r="B161" s="124"/>
      <c r="C161" s="125"/>
      <c r="D161" s="128" t="s">
        <v>184</v>
      </c>
      <c r="E161" s="127">
        <v>0</v>
      </c>
      <c r="F161" s="193"/>
      <c r="G161" s="194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5"/>
    </row>
    <row r="162" spans="1:23" ht="15" x14ac:dyDescent="0.3">
      <c r="A162" s="123"/>
      <c r="B162" s="124"/>
      <c r="C162" s="125" t="s">
        <v>169</v>
      </c>
      <c r="D162" s="128" t="s">
        <v>175</v>
      </c>
      <c r="E162" s="127">
        <v>0</v>
      </c>
      <c r="F162" s="193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5"/>
    </row>
    <row r="163" spans="1:23" ht="15" x14ac:dyDescent="0.2">
      <c r="A163" s="123"/>
      <c r="B163" s="124"/>
      <c r="C163" s="125" t="s">
        <v>171</v>
      </c>
      <c r="D163" s="126"/>
      <c r="E163" s="127">
        <v>0</v>
      </c>
      <c r="F163" s="193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5"/>
    </row>
    <row r="164" spans="1:23" ht="78.599999999999994" customHeight="1" x14ac:dyDescent="0.2">
      <c r="A164" s="131"/>
      <c r="B164" s="124"/>
      <c r="C164" s="132"/>
      <c r="D164" s="133"/>
      <c r="E164" s="134"/>
      <c r="F164" s="196"/>
      <c r="G164" s="197"/>
      <c r="H164" s="197"/>
      <c r="I164" s="197"/>
      <c r="J164" s="197"/>
      <c r="K164" s="197"/>
      <c r="L164" s="197"/>
      <c r="M164" s="197"/>
      <c r="N164" s="197"/>
      <c r="O164" s="197"/>
      <c r="P164" s="197"/>
      <c r="Q164" s="197"/>
      <c r="R164" s="197"/>
      <c r="S164" s="197"/>
      <c r="T164" s="197"/>
      <c r="U164" s="197"/>
      <c r="V164" s="197"/>
      <c r="W164" s="198"/>
    </row>
    <row r="165" spans="1:23" ht="15" x14ac:dyDescent="0.2">
      <c r="A165" s="118" t="s">
        <v>205</v>
      </c>
      <c r="B165" s="119"/>
      <c r="C165" s="120"/>
      <c r="D165" s="121"/>
      <c r="E165" s="122"/>
      <c r="F165" s="193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5"/>
    </row>
    <row r="166" spans="1:23" ht="15" x14ac:dyDescent="0.2">
      <c r="A166" s="123"/>
      <c r="B166" s="124"/>
      <c r="C166" s="125" t="s">
        <v>161</v>
      </c>
      <c r="D166" s="126" t="s">
        <v>162</v>
      </c>
      <c r="E166" s="127">
        <v>0</v>
      </c>
      <c r="F166" s="193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5"/>
    </row>
    <row r="167" spans="1:23" ht="32.25" customHeight="1" x14ac:dyDescent="0.3">
      <c r="A167" s="123"/>
      <c r="B167" s="124"/>
      <c r="C167" s="125" t="s">
        <v>163</v>
      </c>
      <c r="D167" s="137"/>
      <c r="E167" s="127">
        <v>0</v>
      </c>
      <c r="F167" s="193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5"/>
    </row>
    <row r="168" spans="1:23" ht="15" x14ac:dyDescent="0.2">
      <c r="A168" s="123"/>
      <c r="B168" s="124"/>
      <c r="C168" s="125" t="s">
        <v>198</v>
      </c>
      <c r="D168" s="126"/>
      <c r="E168" s="127">
        <v>0</v>
      </c>
      <c r="F168" s="193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5"/>
    </row>
    <row r="169" spans="1:23" ht="15" x14ac:dyDescent="0.3">
      <c r="A169" s="123"/>
      <c r="B169" s="124"/>
      <c r="C169" s="125" t="s">
        <v>166</v>
      </c>
      <c r="D169" s="137" t="s">
        <v>183</v>
      </c>
      <c r="E169" s="127">
        <v>0.5</v>
      </c>
      <c r="F169" s="193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5"/>
    </row>
    <row r="170" spans="1:23" ht="15" x14ac:dyDescent="0.3">
      <c r="A170" s="123"/>
      <c r="B170" s="124"/>
      <c r="C170" s="125" t="s">
        <v>167</v>
      </c>
      <c r="D170" s="128" t="s">
        <v>190</v>
      </c>
      <c r="E170" s="127">
        <f>0.1*0</f>
        <v>0</v>
      </c>
      <c r="F170" s="193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5"/>
    </row>
    <row r="171" spans="1:23" ht="15" x14ac:dyDescent="0.3">
      <c r="A171" s="123"/>
      <c r="B171" s="124"/>
      <c r="C171" s="125"/>
      <c r="D171" s="128" t="s">
        <v>180</v>
      </c>
      <c r="E171" s="127">
        <v>0</v>
      </c>
      <c r="F171" s="193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5"/>
    </row>
    <row r="172" spans="1:23" ht="15" x14ac:dyDescent="0.3">
      <c r="A172" s="123"/>
      <c r="B172" s="124"/>
      <c r="C172" s="125" t="s">
        <v>169</v>
      </c>
      <c r="D172" s="128" t="s">
        <v>175</v>
      </c>
      <c r="E172" s="127">
        <v>0</v>
      </c>
      <c r="F172" s="193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5"/>
    </row>
    <row r="173" spans="1:23" ht="15" x14ac:dyDescent="0.2">
      <c r="A173" s="123"/>
      <c r="B173" s="124"/>
      <c r="C173" s="125" t="s">
        <v>171</v>
      </c>
      <c r="D173" s="126"/>
      <c r="E173" s="127">
        <v>0</v>
      </c>
      <c r="F173" s="193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5"/>
    </row>
    <row r="174" spans="1:23" ht="129.6" customHeight="1" x14ac:dyDescent="0.2">
      <c r="A174" s="131"/>
      <c r="B174" s="124"/>
      <c r="C174" s="132"/>
      <c r="D174" s="133"/>
      <c r="E174" s="134"/>
      <c r="F174" s="196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8"/>
    </row>
    <row r="175" spans="1:23" ht="15" x14ac:dyDescent="0.2">
      <c r="A175" s="118" t="s">
        <v>206</v>
      </c>
      <c r="B175" s="119"/>
      <c r="C175" s="120"/>
      <c r="D175" s="121"/>
      <c r="E175" s="122"/>
      <c r="F175" s="193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5"/>
    </row>
    <row r="176" spans="1:23" ht="15" x14ac:dyDescent="0.2">
      <c r="A176" s="123"/>
      <c r="B176" s="124"/>
      <c r="C176" s="125" t="s">
        <v>161</v>
      </c>
      <c r="D176" s="126" t="s">
        <v>162</v>
      </c>
      <c r="E176" s="127">
        <v>0</v>
      </c>
      <c r="F176" s="193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5"/>
    </row>
    <row r="177" spans="1:23" ht="32.25" customHeight="1" x14ac:dyDescent="0.3">
      <c r="A177" s="123"/>
      <c r="B177" s="124"/>
      <c r="C177" s="125" t="s">
        <v>163</v>
      </c>
      <c r="D177" s="137"/>
      <c r="E177" s="127">
        <v>0</v>
      </c>
      <c r="F177" s="193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5"/>
    </row>
    <row r="178" spans="1:23" ht="15" x14ac:dyDescent="0.2">
      <c r="A178" s="123"/>
      <c r="B178" s="124"/>
      <c r="C178" s="125" t="s">
        <v>165</v>
      </c>
      <c r="D178" s="126"/>
      <c r="E178" s="127">
        <v>0</v>
      </c>
      <c r="F178" s="193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5"/>
    </row>
    <row r="179" spans="1:23" ht="15" x14ac:dyDescent="0.3">
      <c r="A179" s="123"/>
      <c r="B179" s="124"/>
      <c r="C179" s="125" t="s">
        <v>166</v>
      </c>
      <c r="D179" s="137" t="s">
        <v>183</v>
      </c>
      <c r="E179" s="127">
        <v>1</v>
      </c>
      <c r="F179" s="193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5"/>
    </row>
    <row r="180" spans="1:23" ht="15" x14ac:dyDescent="0.3">
      <c r="A180" s="123"/>
      <c r="B180" s="124"/>
      <c r="C180" s="125" t="s">
        <v>167</v>
      </c>
      <c r="D180" s="128" t="s">
        <v>190</v>
      </c>
      <c r="E180" s="127">
        <f>0.1*0</f>
        <v>0</v>
      </c>
      <c r="F180" s="193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5"/>
    </row>
    <row r="181" spans="1:23" ht="15" x14ac:dyDescent="0.3">
      <c r="A181" s="123"/>
      <c r="B181" s="124"/>
      <c r="C181" s="125"/>
      <c r="D181" s="128" t="s">
        <v>180</v>
      </c>
      <c r="E181" s="127">
        <v>0</v>
      </c>
      <c r="F181" s="193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5"/>
    </row>
    <row r="182" spans="1:23" ht="15" x14ac:dyDescent="0.3">
      <c r="A182" s="123"/>
      <c r="B182" s="124"/>
      <c r="C182" s="125" t="s">
        <v>169</v>
      </c>
      <c r="D182" s="128" t="s">
        <v>175</v>
      </c>
      <c r="E182" s="127">
        <v>0</v>
      </c>
      <c r="F182" s="193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5"/>
    </row>
    <row r="183" spans="1:23" ht="15" x14ac:dyDescent="0.2">
      <c r="A183" s="123"/>
      <c r="B183" s="124"/>
      <c r="C183" s="125" t="s">
        <v>171</v>
      </c>
      <c r="D183" s="126"/>
      <c r="E183" s="127">
        <v>0</v>
      </c>
      <c r="F183" s="193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5"/>
    </row>
    <row r="184" spans="1:23" ht="129.6" customHeight="1" x14ac:dyDescent="0.2">
      <c r="A184" s="131"/>
      <c r="B184" s="124"/>
      <c r="C184" s="132"/>
      <c r="D184" s="133"/>
      <c r="E184" s="134"/>
      <c r="F184" s="196"/>
      <c r="G184" s="197"/>
      <c r="H184" s="197"/>
      <c r="I184" s="197"/>
      <c r="J184" s="197"/>
      <c r="K184" s="197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8"/>
    </row>
    <row r="185" spans="1:23" ht="15" x14ac:dyDescent="0.2">
      <c r="A185" s="123"/>
      <c r="B185" s="140"/>
      <c r="C185" s="125"/>
      <c r="D185" s="126"/>
      <c r="E185" s="126"/>
      <c r="F185" s="138"/>
    </row>
    <row r="186" spans="1:23" ht="21.75" customHeight="1" x14ac:dyDescent="0.2">
      <c r="A186" s="141"/>
      <c r="B186" s="140"/>
      <c r="C186" s="125"/>
      <c r="D186" s="126"/>
      <c r="E186" s="126"/>
      <c r="F186" s="139"/>
    </row>
    <row r="187" spans="1:23" x14ac:dyDescent="0.2">
      <c r="D187" s="142" t="s">
        <v>207</v>
      </c>
      <c r="E187" s="143">
        <f>SUM(E2:E186)</f>
        <v>51</v>
      </c>
    </row>
  </sheetData>
  <mergeCells count="30">
    <mergeCell ref="F42:W51"/>
    <mergeCell ref="F1:W1"/>
    <mergeCell ref="F2:W11"/>
    <mergeCell ref="F12:W21"/>
    <mergeCell ref="F22:W31"/>
    <mergeCell ref="F32:W41"/>
    <mergeCell ref="F52:W65"/>
    <mergeCell ref="C61:C64"/>
    <mergeCell ref="D61:D64"/>
    <mergeCell ref="E61:E64"/>
    <mergeCell ref="F66:W79"/>
    <mergeCell ref="C75:C79"/>
    <mergeCell ref="D75:D79"/>
    <mergeCell ref="E75:E79"/>
    <mergeCell ref="F80:W89"/>
    <mergeCell ref="F90:W99"/>
    <mergeCell ref="F100:W110"/>
    <mergeCell ref="C109:C110"/>
    <mergeCell ref="D109:D110"/>
    <mergeCell ref="E109:E110"/>
    <mergeCell ref="C120:C122"/>
    <mergeCell ref="D120:D122"/>
    <mergeCell ref="E120:E122"/>
    <mergeCell ref="F123:W132"/>
    <mergeCell ref="F135:W144"/>
    <mergeCell ref="F145:W154"/>
    <mergeCell ref="F155:W164"/>
    <mergeCell ref="F165:W174"/>
    <mergeCell ref="F175:W184"/>
    <mergeCell ref="F111:W122"/>
  </mergeCells>
  <phoneticPr fontId="6"/>
  <conditionalFormatting sqref="A1:C1">
    <cfRule type="expression" dxfId="3" priority="2">
      <formula>$E1&lt;&gt;""</formula>
    </cfRule>
  </conditionalFormatting>
  <conditionalFormatting sqref="A2">
    <cfRule type="expression" dxfId="2" priority="1">
      <formula>$E2&lt;&gt;""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361"/>
  <sheetViews>
    <sheetView zoomScale="70" zoomScaleNormal="70" zoomScaleSheetLayoutView="55" zoomScalePageLayoutView="85" workbookViewId="0">
      <pane ySplit="1" topLeftCell="A341" activePane="bottomLeft" state="frozen"/>
      <selection pane="bottomLeft" activeCell="F361" sqref="F361"/>
    </sheetView>
  </sheetViews>
  <sheetFormatPr defaultColWidth="8.26953125" defaultRowHeight="13.2" outlineLevelRow="1" x14ac:dyDescent="0.2"/>
  <cols>
    <col min="1" max="1" width="1.54296875" style="113" customWidth="1"/>
    <col min="2" max="2" width="6.6328125" style="113" customWidth="1"/>
    <col min="3" max="3" width="9.08984375" style="113" customWidth="1"/>
    <col min="4" max="4" width="83" style="113" customWidth="1"/>
    <col min="5" max="5" width="48.26953125" style="113" customWidth="1"/>
    <col min="6" max="6" width="10.26953125" style="113" customWidth="1"/>
    <col min="7" max="7" width="9" style="113" customWidth="1"/>
    <col min="8" max="16384" width="8.26953125" style="113"/>
  </cols>
  <sheetData>
    <row r="1" spans="2:7" ht="14.4" x14ac:dyDescent="0.2">
      <c r="B1" s="144" t="s">
        <v>208</v>
      </c>
      <c r="C1" s="111" t="s">
        <v>152</v>
      </c>
      <c r="D1" s="111" t="s">
        <v>209</v>
      </c>
      <c r="E1" s="112" t="s">
        <v>155</v>
      </c>
      <c r="F1" s="112" t="s">
        <v>156</v>
      </c>
      <c r="G1" s="112" t="s">
        <v>210</v>
      </c>
    </row>
    <row r="2" spans="2:7" ht="15" x14ac:dyDescent="0.2">
      <c r="B2" s="114" t="s">
        <v>158</v>
      </c>
      <c r="C2" s="115"/>
      <c r="D2" s="116"/>
      <c r="E2" s="117"/>
      <c r="F2" s="145"/>
    </row>
    <row r="3" spans="2:7" ht="15" outlineLevel="1" x14ac:dyDescent="0.2">
      <c r="B3" s="123"/>
      <c r="C3" s="119" t="s">
        <v>211</v>
      </c>
      <c r="D3" s="120"/>
      <c r="E3" s="121"/>
      <c r="F3" s="121"/>
      <c r="G3" s="138"/>
    </row>
    <row r="4" spans="2:7" ht="15" outlineLevel="1" x14ac:dyDescent="0.2">
      <c r="B4" s="123">
        <v>1</v>
      </c>
      <c r="C4" s="146" t="s">
        <v>212</v>
      </c>
      <c r="D4" s="147"/>
      <c r="E4" s="148"/>
      <c r="F4" s="148"/>
      <c r="G4" s="138"/>
    </row>
    <row r="5" spans="2:7" ht="15" outlineLevel="1" x14ac:dyDescent="0.2">
      <c r="B5" s="123"/>
      <c r="C5" s="138"/>
      <c r="D5" s="138"/>
      <c r="E5" s="149" t="s">
        <v>213</v>
      </c>
      <c r="F5" s="150">
        <v>0</v>
      </c>
      <c r="G5" s="138"/>
    </row>
    <row r="6" spans="2:7" ht="21.6" outlineLevel="1" x14ac:dyDescent="0.2">
      <c r="B6" s="123"/>
      <c r="C6" s="138"/>
      <c r="D6" s="138"/>
      <c r="E6" s="149" t="s">
        <v>214</v>
      </c>
      <c r="F6" s="150">
        <f>0.5*2</f>
        <v>1</v>
      </c>
      <c r="G6" s="138"/>
    </row>
    <row r="7" spans="2:7" ht="21.6" outlineLevel="1" x14ac:dyDescent="0.2">
      <c r="B7" s="123"/>
      <c r="C7" s="138"/>
      <c r="D7" s="138"/>
      <c r="E7" s="149" t="s">
        <v>215</v>
      </c>
      <c r="F7" s="150">
        <f>0.25*0</f>
        <v>0</v>
      </c>
      <c r="G7" s="138"/>
    </row>
    <row r="8" spans="2:7" ht="21.6" outlineLevel="1" x14ac:dyDescent="0.2">
      <c r="B8" s="123"/>
      <c r="C8" s="138"/>
      <c r="D8" s="138"/>
      <c r="E8" s="149" t="s">
        <v>216</v>
      </c>
      <c r="F8" s="150">
        <f>0.05*1</f>
        <v>0.05</v>
      </c>
      <c r="G8" s="138"/>
    </row>
    <row r="9" spans="2:7" ht="15" outlineLevel="1" x14ac:dyDescent="0.2">
      <c r="B9" s="123"/>
      <c r="C9" s="138"/>
      <c r="D9" s="138"/>
      <c r="E9" s="149" t="s">
        <v>217</v>
      </c>
      <c r="F9" s="150">
        <v>0</v>
      </c>
      <c r="G9" s="138"/>
    </row>
    <row r="10" spans="2:7" ht="15" outlineLevel="1" x14ac:dyDescent="0.2">
      <c r="B10" s="123"/>
      <c r="C10" s="138"/>
      <c r="D10" s="138"/>
      <c r="E10" s="149"/>
      <c r="F10" s="150"/>
      <c r="G10" s="138"/>
    </row>
    <row r="11" spans="2:7" ht="71.400000000000006" customHeight="1" outlineLevel="1" x14ac:dyDescent="0.2">
      <c r="B11" s="123"/>
      <c r="C11" s="138"/>
      <c r="D11" s="138"/>
      <c r="E11" s="151"/>
      <c r="F11" s="138"/>
      <c r="G11" s="138"/>
    </row>
    <row r="12" spans="2:7" ht="130.94999999999999" customHeight="1" outlineLevel="1" x14ac:dyDescent="0.2">
      <c r="B12" s="123"/>
      <c r="C12" s="138"/>
      <c r="D12" s="138"/>
      <c r="E12" s="152"/>
      <c r="F12" s="138"/>
      <c r="G12" s="138"/>
    </row>
    <row r="13" spans="2:7" ht="15" outlineLevel="1" x14ac:dyDescent="0.2">
      <c r="B13" s="123">
        <v>2</v>
      </c>
      <c r="C13" s="146" t="s">
        <v>218</v>
      </c>
      <c r="D13" s="147"/>
      <c r="E13" s="148"/>
      <c r="F13" s="148"/>
      <c r="G13" s="138"/>
    </row>
    <row r="14" spans="2:7" ht="15" outlineLevel="1" x14ac:dyDescent="0.2">
      <c r="B14" s="123"/>
      <c r="C14" s="153"/>
      <c r="D14" s="153"/>
      <c r="E14" s="149" t="s">
        <v>213</v>
      </c>
      <c r="F14" s="150">
        <v>0</v>
      </c>
      <c r="G14" s="154"/>
    </row>
    <row r="15" spans="2:7" ht="21.6" outlineLevel="1" x14ac:dyDescent="0.2">
      <c r="B15" s="123"/>
      <c r="C15" s="138"/>
      <c r="D15" s="138"/>
      <c r="E15" s="149" t="s">
        <v>214</v>
      </c>
      <c r="F15" s="150">
        <f>0.5*2</f>
        <v>1</v>
      </c>
      <c r="G15" s="138"/>
    </row>
    <row r="16" spans="2:7" ht="21.6" outlineLevel="1" x14ac:dyDescent="0.2">
      <c r="B16" s="123"/>
      <c r="C16" s="138"/>
      <c r="D16" s="138"/>
      <c r="E16" s="149" t="s">
        <v>215</v>
      </c>
      <c r="F16" s="150">
        <f>0.25*0</f>
        <v>0</v>
      </c>
      <c r="G16" s="138"/>
    </row>
    <row r="17" spans="2:7" ht="21.6" outlineLevel="1" x14ac:dyDescent="0.2">
      <c r="B17" s="123"/>
      <c r="C17" s="138"/>
      <c r="D17" s="138"/>
      <c r="E17" s="149" t="s">
        <v>219</v>
      </c>
      <c r="F17" s="150">
        <f>0.05*1</f>
        <v>0.05</v>
      </c>
      <c r="G17" s="138"/>
    </row>
    <row r="18" spans="2:7" ht="15" outlineLevel="1" x14ac:dyDescent="0.2">
      <c r="B18" s="123"/>
      <c r="C18" s="138"/>
      <c r="D18" s="138"/>
      <c r="E18" s="149" t="s">
        <v>217</v>
      </c>
      <c r="F18" s="150">
        <v>0</v>
      </c>
      <c r="G18" s="138"/>
    </row>
    <row r="19" spans="2:7" ht="15" outlineLevel="1" x14ac:dyDescent="0.2">
      <c r="B19" s="123"/>
      <c r="C19" s="138"/>
      <c r="D19" s="138"/>
      <c r="E19" s="149" t="s">
        <v>220</v>
      </c>
      <c r="F19" s="150">
        <f>2*0.5 + 0.05*6</f>
        <v>1.3</v>
      </c>
      <c r="G19" s="138"/>
    </row>
    <row r="20" spans="2:7" ht="15" outlineLevel="1" x14ac:dyDescent="0.2">
      <c r="B20" s="123"/>
      <c r="C20" s="138"/>
      <c r="D20" s="138"/>
      <c r="E20" s="138"/>
      <c r="F20" s="138"/>
      <c r="G20" s="138"/>
    </row>
    <row r="21" spans="2:7" ht="15" outlineLevel="1" x14ac:dyDescent="0.2">
      <c r="B21" s="123"/>
      <c r="C21" s="138"/>
      <c r="D21" s="138"/>
      <c r="E21" s="138"/>
      <c r="F21" s="138"/>
      <c r="G21" s="138"/>
    </row>
    <row r="22" spans="2:7" ht="15" outlineLevel="1" x14ac:dyDescent="0.2">
      <c r="B22" s="123"/>
      <c r="C22" s="138"/>
      <c r="D22" s="138"/>
      <c r="E22" s="138"/>
      <c r="F22" s="138"/>
      <c r="G22" s="138"/>
    </row>
    <row r="23" spans="2:7" ht="15" outlineLevel="1" x14ac:dyDescent="0.2">
      <c r="B23" s="123"/>
      <c r="C23" s="138"/>
      <c r="D23" s="138"/>
      <c r="E23" s="138"/>
      <c r="F23" s="138"/>
      <c r="G23" s="138"/>
    </row>
    <row r="24" spans="2:7" ht="15" outlineLevel="1" x14ac:dyDescent="0.2">
      <c r="B24" s="123"/>
      <c r="C24" s="138"/>
      <c r="D24" s="138"/>
      <c r="E24" s="138"/>
      <c r="F24" s="138"/>
      <c r="G24" s="138"/>
    </row>
    <row r="25" spans="2:7" s="157" customFormat="1" ht="15" outlineLevel="1" x14ac:dyDescent="0.2">
      <c r="B25" s="155"/>
      <c r="C25" s="156"/>
      <c r="D25" s="156"/>
      <c r="E25" s="156"/>
      <c r="F25" s="156"/>
      <c r="G25" s="156"/>
    </row>
    <row r="26" spans="2:7" ht="15" outlineLevel="1" x14ac:dyDescent="0.2">
      <c r="B26" s="123"/>
      <c r="C26" s="138"/>
      <c r="D26" s="138"/>
      <c r="E26" s="138"/>
      <c r="F26" s="138"/>
      <c r="G26" s="138"/>
    </row>
    <row r="27" spans="2:7" ht="15.6" customHeight="1" outlineLevel="1" x14ac:dyDescent="0.2">
      <c r="B27" s="123"/>
      <c r="C27" s="138"/>
      <c r="D27" s="138"/>
      <c r="E27" s="138"/>
      <c r="F27" s="138"/>
      <c r="G27" s="138"/>
    </row>
    <row r="28" spans="2:7" ht="15" outlineLevel="1" x14ac:dyDescent="0.2">
      <c r="B28" s="123"/>
      <c r="C28" s="153"/>
      <c r="D28" s="153"/>
      <c r="E28" s="158"/>
      <c r="F28" s="153"/>
      <c r="G28" s="138"/>
    </row>
    <row r="29" spans="2:7" ht="15" outlineLevel="1" x14ac:dyDescent="0.2">
      <c r="B29" s="123">
        <v>3</v>
      </c>
      <c r="C29" s="146" t="s">
        <v>221</v>
      </c>
      <c r="D29" s="147"/>
      <c r="E29" s="148"/>
      <c r="F29" s="148"/>
      <c r="G29" s="138"/>
    </row>
    <row r="30" spans="2:7" ht="15" outlineLevel="1" x14ac:dyDescent="0.2">
      <c r="B30" s="123"/>
      <c r="C30" s="138"/>
      <c r="D30" s="138"/>
      <c r="E30" s="149" t="s">
        <v>213</v>
      </c>
      <c r="F30" s="150">
        <v>0</v>
      </c>
      <c r="G30" s="138"/>
    </row>
    <row r="31" spans="2:7" ht="21.6" outlineLevel="1" x14ac:dyDescent="0.2">
      <c r="B31" s="123"/>
      <c r="C31" s="138"/>
      <c r="D31" s="138"/>
      <c r="E31" s="149" t="s">
        <v>214</v>
      </c>
      <c r="F31" s="150">
        <v>0</v>
      </c>
      <c r="G31" s="138"/>
    </row>
    <row r="32" spans="2:7" ht="21.6" outlineLevel="1" x14ac:dyDescent="0.2">
      <c r="B32" s="123"/>
      <c r="C32" s="138"/>
      <c r="D32" s="138"/>
      <c r="E32" s="149" t="s">
        <v>215</v>
      </c>
      <c r="F32" s="150">
        <f>0.25*0</f>
        <v>0</v>
      </c>
      <c r="G32" s="138"/>
    </row>
    <row r="33" spans="2:7" ht="21.6" outlineLevel="1" x14ac:dyDescent="0.2">
      <c r="B33" s="123"/>
      <c r="C33" s="138"/>
      <c r="D33" s="138"/>
      <c r="E33" s="149" t="s">
        <v>219</v>
      </c>
      <c r="F33" s="150">
        <f>0.05*0</f>
        <v>0</v>
      </c>
      <c r="G33" s="138"/>
    </row>
    <row r="34" spans="2:7" ht="15" outlineLevel="1" x14ac:dyDescent="0.2">
      <c r="B34" s="123"/>
      <c r="C34" s="138"/>
      <c r="D34" s="138"/>
      <c r="E34" s="149" t="s">
        <v>217</v>
      </c>
      <c r="F34" s="150">
        <v>0</v>
      </c>
      <c r="G34" s="138"/>
    </row>
    <row r="35" spans="2:7" ht="31.2" customHeight="1" outlineLevel="1" x14ac:dyDescent="0.2">
      <c r="B35" s="123"/>
      <c r="C35" s="138"/>
      <c r="D35" s="138"/>
      <c r="E35" s="149" t="s">
        <v>222</v>
      </c>
      <c r="F35" s="150">
        <v>0.25</v>
      </c>
      <c r="G35" s="138"/>
    </row>
    <row r="36" spans="2:7" ht="24.6" customHeight="1" outlineLevel="1" x14ac:dyDescent="0.2">
      <c r="B36" s="123"/>
      <c r="C36" s="138"/>
      <c r="D36" s="138"/>
      <c r="E36" s="159"/>
      <c r="F36" s="160"/>
      <c r="G36" s="138"/>
    </row>
    <row r="37" spans="2:7" ht="16.95" customHeight="1" outlineLevel="1" x14ac:dyDescent="0.2">
      <c r="B37" s="123"/>
      <c r="C37" s="138"/>
      <c r="D37" s="138"/>
      <c r="E37" s="159"/>
      <c r="F37" s="160"/>
      <c r="G37" s="138"/>
    </row>
    <row r="38" spans="2:7" ht="16.95" customHeight="1" outlineLevel="1" x14ac:dyDescent="0.2">
      <c r="B38" s="123"/>
      <c r="C38" s="138"/>
      <c r="D38" s="138"/>
      <c r="E38" s="159"/>
      <c r="F38" s="160"/>
      <c r="G38" s="138"/>
    </row>
    <row r="39" spans="2:7" ht="16.95" customHeight="1" outlineLevel="1" x14ac:dyDescent="0.2">
      <c r="B39" s="123"/>
      <c r="C39" s="138"/>
      <c r="D39" s="138"/>
      <c r="E39" s="159"/>
      <c r="F39" s="160"/>
      <c r="G39" s="138"/>
    </row>
    <row r="40" spans="2:7" ht="15" outlineLevel="1" x14ac:dyDescent="0.2">
      <c r="B40" s="123"/>
      <c r="C40" s="138"/>
      <c r="D40" s="138"/>
      <c r="E40" s="151"/>
      <c r="F40" s="138"/>
      <c r="G40" s="138"/>
    </row>
    <row r="41" spans="2:7" ht="35.4" customHeight="1" outlineLevel="1" x14ac:dyDescent="0.2">
      <c r="B41" s="123"/>
      <c r="C41" s="138"/>
      <c r="D41" s="138"/>
      <c r="E41" s="152"/>
      <c r="F41" s="138"/>
      <c r="G41" s="138"/>
    </row>
    <row r="42" spans="2:7" ht="15" outlineLevel="1" x14ac:dyDescent="0.2">
      <c r="B42" s="123">
        <v>3.1</v>
      </c>
      <c r="C42" s="146" t="s">
        <v>223</v>
      </c>
      <c r="D42" s="147"/>
      <c r="E42" s="148"/>
      <c r="F42" s="148"/>
      <c r="G42" s="138"/>
    </row>
    <row r="43" spans="2:7" ht="15" outlineLevel="1" x14ac:dyDescent="0.2">
      <c r="B43" s="123"/>
      <c r="C43" s="138"/>
      <c r="D43" s="138"/>
      <c r="E43" s="149" t="s">
        <v>213</v>
      </c>
      <c r="F43" s="150">
        <v>0</v>
      </c>
      <c r="G43" s="138"/>
    </row>
    <row r="44" spans="2:7" ht="21.6" outlineLevel="1" x14ac:dyDescent="0.2">
      <c r="B44" s="123"/>
      <c r="C44" s="138"/>
      <c r="D44" s="138"/>
      <c r="E44" s="149" t="s">
        <v>214</v>
      </c>
      <c r="F44" s="150">
        <v>0</v>
      </c>
      <c r="G44" s="138"/>
    </row>
    <row r="45" spans="2:7" ht="21.6" outlineLevel="1" x14ac:dyDescent="0.2">
      <c r="B45" s="123"/>
      <c r="C45" s="138"/>
      <c r="D45" s="138"/>
      <c r="E45" s="149" t="s">
        <v>215</v>
      </c>
      <c r="F45" s="150">
        <f>0.25*0</f>
        <v>0</v>
      </c>
      <c r="G45" s="138"/>
    </row>
    <row r="46" spans="2:7" ht="21.6" outlineLevel="1" x14ac:dyDescent="0.2">
      <c r="B46" s="123"/>
      <c r="C46" s="138"/>
      <c r="D46" s="138"/>
      <c r="E46" s="149" t="s">
        <v>219</v>
      </c>
      <c r="F46" s="150">
        <f>0.05*0</f>
        <v>0</v>
      </c>
      <c r="G46" s="138"/>
    </row>
    <row r="47" spans="2:7" ht="15" outlineLevel="1" x14ac:dyDescent="0.2">
      <c r="B47" s="123"/>
      <c r="C47" s="138"/>
      <c r="D47" s="138"/>
      <c r="E47" s="149" t="s">
        <v>217</v>
      </c>
      <c r="F47" s="150">
        <v>0</v>
      </c>
      <c r="G47" s="138"/>
    </row>
    <row r="48" spans="2:7" ht="15" outlineLevel="1" x14ac:dyDescent="0.2">
      <c r="B48" s="123"/>
      <c r="C48" s="138"/>
      <c r="D48" s="138"/>
      <c r="E48" s="149" t="s">
        <v>224</v>
      </c>
      <c r="F48" s="150">
        <v>0.25</v>
      </c>
      <c r="G48" s="138"/>
    </row>
    <row r="49" spans="2:7" ht="15" outlineLevel="1" x14ac:dyDescent="0.2">
      <c r="B49" s="123"/>
      <c r="C49" s="138"/>
      <c r="D49" s="138"/>
      <c r="E49" s="161"/>
      <c r="F49" s="138"/>
      <c r="G49" s="138"/>
    </row>
    <row r="50" spans="2:7" ht="15" outlineLevel="1" x14ac:dyDescent="0.2">
      <c r="B50" s="123"/>
      <c r="C50" s="138"/>
      <c r="D50" s="138"/>
      <c r="E50" s="161"/>
      <c r="F50" s="138"/>
      <c r="G50" s="138"/>
    </row>
    <row r="51" spans="2:7" ht="15" outlineLevel="1" x14ac:dyDescent="0.2">
      <c r="B51" s="123"/>
      <c r="C51" s="138"/>
      <c r="D51" s="138"/>
      <c r="E51" s="161"/>
      <c r="F51" s="138"/>
      <c r="G51" s="138"/>
    </row>
    <row r="52" spans="2:7" ht="15" outlineLevel="1" x14ac:dyDescent="0.2">
      <c r="B52" s="123"/>
      <c r="C52" s="138"/>
      <c r="D52" s="138"/>
      <c r="E52" s="161"/>
      <c r="F52" s="138"/>
      <c r="G52" s="138"/>
    </row>
    <row r="53" spans="2:7" ht="15" outlineLevel="1" x14ac:dyDescent="0.2">
      <c r="B53" s="123"/>
      <c r="C53" s="138"/>
      <c r="D53" s="138"/>
      <c r="E53" s="161"/>
      <c r="F53" s="138"/>
      <c r="G53" s="138"/>
    </row>
    <row r="54" spans="2:7" ht="15" outlineLevel="1" x14ac:dyDescent="0.2">
      <c r="B54" s="123"/>
      <c r="C54" s="138"/>
      <c r="D54" s="138"/>
      <c r="E54" s="161"/>
      <c r="F54" s="138"/>
      <c r="G54" s="138"/>
    </row>
    <row r="55" spans="2:7" ht="15" outlineLevel="1" x14ac:dyDescent="0.2">
      <c r="B55" s="123"/>
      <c r="C55" s="138"/>
      <c r="D55" s="138"/>
      <c r="E55" s="161"/>
      <c r="F55" s="138"/>
      <c r="G55" s="138"/>
    </row>
    <row r="56" spans="2:7" ht="15" outlineLevel="1" x14ac:dyDescent="0.2">
      <c r="B56" s="123"/>
      <c r="C56" s="138"/>
      <c r="D56" s="138"/>
      <c r="E56" s="161"/>
      <c r="F56" s="138"/>
      <c r="G56" s="138"/>
    </row>
    <row r="57" spans="2:7" ht="15" outlineLevel="1" x14ac:dyDescent="0.2">
      <c r="B57" s="123"/>
      <c r="C57" s="138"/>
      <c r="D57" s="138"/>
      <c r="E57" s="161"/>
      <c r="F57" s="138"/>
      <c r="G57" s="138"/>
    </row>
    <row r="58" spans="2:7" ht="15" outlineLevel="1" x14ac:dyDescent="0.2">
      <c r="B58" s="123"/>
      <c r="C58" s="138"/>
      <c r="D58" s="138"/>
      <c r="E58" s="162"/>
      <c r="F58" s="138"/>
      <c r="G58" s="138"/>
    </row>
    <row r="59" spans="2:7" ht="15" outlineLevel="1" x14ac:dyDescent="0.2">
      <c r="B59" s="123" t="s">
        <v>225</v>
      </c>
      <c r="C59" s="146" t="s">
        <v>226</v>
      </c>
      <c r="D59" s="147"/>
      <c r="E59" s="148" t="s">
        <v>227</v>
      </c>
      <c r="F59" s="148"/>
      <c r="G59" s="138"/>
    </row>
    <row r="60" spans="2:7" ht="15" outlineLevel="1" x14ac:dyDescent="0.2">
      <c r="B60" s="123"/>
      <c r="C60" s="138"/>
      <c r="D60" s="138"/>
      <c r="E60" s="149" t="s">
        <v>213</v>
      </c>
      <c r="F60" s="150">
        <v>0</v>
      </c>
      <c r="G60" s="154"/>
    </row>
    <row r="61" spans="2:7" ht="21.6" outlineLevel="1" x14ac:dyDescent="0.2">
      <c r="B61" s="123"/>
      <c r="C61" s="138"/>
      <c r="D61" s="138"/>
      <c r="E61" s="149" t="s">
        <v>228</v>
      </c>
      <c r="F61" s="150">
        <v>0</v>
      </c>
      <c r="G61" s="138"/>
    </row>
    <row r="62" spans="2:7" ht="21.6" outlineLevel="1" x14ac:dyDescent="0.2">
      <c r="B62" s="123"/>
      <c r="C62" s="138"/>
      <c r="D62" s="138"/>
      <c r="E62" s="149" t="s">
        <v>215</v>
      </c>
      <c r="F62" s="150">
        <v>0</v>
      </c>
      <c r="G62" s="138"/>
    </row>
    <row r="63" spans="2:7" ht="21.6" outlineLevel="1" x14ac:dyDescent="0.2">
      <c r="B63" s="123"/>
      <c r="C63" s="138"/>
      <c r="D63" s="138"/>
      <c r="E63" s="149" t="s">
        <v>216</v>
      </c>
      <c r="F63" s="150">
        <v>0</v>
      </c>
      <c r="G63" s="138"/>
    </row>
    <row r="64" spans="2:7" ht="15" outlineLevel="1" x14ac:dyDescent="0.2">
      <c r="B64" s="123"/>
      <c r="C64" s="138"/>
      <c r="D64" s="138"/>
      <c r="E64" s="149" t="s">
        <v>217</v>
      </c>
      <c r="F64" s="150">
        <v>0</v>
      </c>
      <c r="G64" s="138"/>
    </row>
    <row r="65" spans="2:7" ht="15" outlineLevel="1" x14ac:dyDescent="0.2">
      <c r="B65" s="123"/>
      <c r="C65" s="138"/>
      <c r="D65" s="138"/>
      <c r="E65" s="149" t="s">
        <v>229</v>
      </c>
      <c r="F65" s="163">
        <v>7</v>
      </c>
      <c r="G65" s="138"/>
    </row>
    <row r="66" spans="2:7" ht="15" outlineLevel="1" x14ac:dyDescent="0.2">
      <c r="B66" s="123"/>
      <c r="C66" s="138"/>
      <c r="D66" s="138"/>
      <c r="E66" s="159"/>
      <c r="F66" s="153"/>
      <c r="G66" s="138"/>
    </row>
    <row r="67" spans="2:7" ht="15" outlineLevel="1" x14ac:dyDescent="0.2">
      <c r="B67" s="123"/>
      <c r="C67" s="138"/>
      <c r="D67" s="138"/>
      <c r="E67" s="159"/>
      <c r="F67" s="153"/>
      <c r="G67" s="138"/>
    </row>
    <row r="68" spans="2:7" ht="15" outlineLevel="1" x14ac:dyDescent="0.2">
      <c r="B68" s="123"/>
      <c r="C68" s="138"/>
      <c r="D68" s="138"/>
      <c r="E68" s="159"/>
      <c r="F68" s="153"/>
      <c r="G68" s="138"/>
    </row>
    <row r="69" spans="2:7" ht="15" outlineLevel="1" x14ac:dyDescent="0.2">
      <c r="B69" s="123"/>
      <c r="C69" s="138"/>
      <c r="D69" s="138"/>
      <c r="E69" s="159"/>
      <c r="F69" s="153"/>
      <c r="G69" s="138"/>
    </row>
    <row r="70" spans="2:7" ht="15" outlineLevel="1" x14ac:dyDescent="0.2">
      <c r="B70" s="123"/>
      <c r="C70" s="138"/>
      <c r="D70" s="138"/>
      <c r="E70" s="159"/>
      <c r="F70" s="153"/>
      <c r="G70" s="138"/>
    </row>
    <row r="71" spans="2:7" ht="15" outlineLevel="1" x14ac:dyDescent="0.2">
      <c r="B71" s="123"/>
      <c r="C71" s="138"/>
      <c r="D71" s="138"/>
      <c r="E71" s="159"/>
      <c r="F71" s="153"/>
      <c r="G71" s="138"/>
    </row>
    <row r="72" spans="2:7" ht="15" outlineLevel="1" x14ac:dyDescent="0.2">
      <c r="B72" s="123"/>
      <c r="C72" s="138"/>
      <c r="D72" s="138"/>
      <c r="E72" s="161"/>
      <c r="F72" s="138"/>
      <c r="G72" s="138"/>
    </row>
    <row r="73" spans="2:7" ht="15" outlineLevel="1" x14ac:dyDescent="0.2">
      <c r="B73" s="123"/>
      <c r="C73" s="138"/>
      <c r="D73" s="138"/>
      <c r="E73" s="161"/>
      <c r="F73" s="138"/>
      <c r="G73" s="138"/>
    </row>
    <row r="74" spans="2:7" ht="15" outlineLevel="1" x14ac:dyDescent="0.2">
      <c r="B74" s="123"/>
      <c r="C74" s="138"/>
      <c r="D74" s="138"/>
      <c r="E74" s="161"/>
      <c r="F74" s="138"/>
      <c r="G74" s="138"/>
    </row>
    <row r="75" spans="2:7" ht="15" outlineLevel="1" x14ac:dyDescent="0.2">
      <c r="B75" s="123"/>
      <c r="C75" s="138"/>
      <c r="D75" s="138"/>
      <c r="E75" s="161"/>
      <c r="F75" s="138"/>
      <c r="G75" s="138"/>
    </row>
    <row r="76" spans="2:7" ht="15" outlineLevel="1" x14ac:dyDescent="0.2">
      <c r="B76" s="123"/>
      <c r="C76" s="138"/>
      <c r="D76" s="138"/>
      <c r="E76" s="161"/>
      <c r="F76" s="138"/>
      <c r="G76" s="138"/>
    </row>
    <row r="77" spans="2:7" ht="15" outlineLevel="1" x14ac:dyDescent="0.2">
      <c r="B77" s="123"/>
      <c r="C77" s="138"/>
      <c r="D77" s="138"/>
      <c r="E77" s="161"/>
      <c r="F77" s="138"/>
      <c r="G77" s="138"/>
    </row>
    <row r="78" spans="2:7" ht="15" outlineLevel="1" x14ac:dyDescent="0.2">
      <c r="B78" s="123"/>
      <c r="C78" s="138"/>
      <c r="D78" s="138"/>
      <c r="E78" s="161"/>
      <c r="F78" s="138"/>
      <c r="G78" s="138"/>
    </row>
    <row r="79" spans="2:7" ht="15" outlineLevel="1" x14ac:dyDescent="0.2">
      <c r="B79" s="123"/>
      <c r="C79" s="138"/>
      <c r="D79" s="138"/>
      <c r="E79" s="161"/>
      <c r="F79" s="138"/>
      <c r="G79" s="138"/>
    </row>
    <row r="80" spans="2:7" ht="15" outlineLevel="1" x14ac:dyDescent="0.2">
      <c r="B80" s="123"/>
      <c r="C80" s="138"/>
      <c r="D80" s="138"/>
      <c r="E80" s="161"/>
      <c r="F80" s="138"/>
      <c r="G80" s="138"/>
    </row>
    <row r="81" spans="2:7" ht="15" outlineLevel="1" x14ac:dyDescent="0.2">
      <c r="B81" s="123"/>
      <c r="C81" s="138"/>
      <c r="D81" s="138"/>
      <c r="E81" s="161"/>
      <c r="F81" s="138"/>
      <c r="G81" s="138"/>
    </row>
    <row r="82" spans="2:7" ht="15" outlineLevel="1" x14ac:dyDescent="0.2">
      <c r="B82" s="123"/>
      <c r="C82" s="138"/>
      <c r="D82" s="138"/>
      <c r="E82" s="161"/>
      <c r="F82" s="138"/>
      <c r="G82" s="138"/>
    </row>
    <row r="83" spans="2:7" ht="15" outlineLevel="1" x14ac:dyDescent="0.2">
      <c r="B83" s="123"/>
      <c r="C83" s="138"/>
      <c r="D83" s="138"/>
      <c r="E83" s="161"/>
      <c r="F83" s="138"/>
      <c r="G83" s="138"/>
    </row>
    <row r="84" spans="2:7" ht="15" outlineLevel="1" x14ac:dyDescent="0.2">
      <c r="B84" s="123"/>
      <c r="C84" s="138"/>
      <c r="D84" s="138"/>
      <c r="E84" s="161"/>
      <c r="F84" s="138"/>
      <c r="G84" s="138"/>
    </row>
    <row r="85" spans="2:7" ht="15" outlineLevel="1" x14ac:dyDescent="0.2">
      <c r="B85" s="123"/>
      <c r="C85" s="138"/>
      <c r="D85" s="138"/>
      <c r="E85" s="161"/>
      <c r="F85" s="138"/>
      <c r="G85" s="138"/>
    </row>
    <row r="86" spans="2:7" ht="15" outlineLevel="1" x14ac:dyDescent="0.2">
      <c r="B86" s="123"/>
      <c r="C86" s="138"/>
      <c r="D86" s="138"/>
      <c r="E86" s="161"/>
      <c r="F86" s="138"/>
      <c r="G86" s="138"/>
    </row>
    <row r="87" spans="2:7" ht="15" outlineLevel="1" x14ac:dyDescent="0.2">
      <c r="B87" s="123"/>
      <c r="C87" s="138"/>
      <c r="D87" s="138"/>
      <c r="E87" s="161"/>
      <c r="F87" s="138"/>
      <c r="G87" s="138"/>
    </row>
    <row r="88" spans="2:7" ht="15" outlineLevel="1" x14ac:dyDescent="0.2">
      <c r="B88" s="123"/>
      <c r="C88" s="138"/>
      <c r="D88" s="138"/>
      <c r="E88" s="161"/>
      <c r="F88" s="138"/>
      <c r="G88" s="138"/>
    </row>
    <row r="89" spans="2:7" ht="15" outlineLevel="1" x14ac:dyDescent="0.2">
      <c r="B89" s="123"/>
      <c r="C89" s="138"/>
      <c r="D89" s="138"/>
      <c r="E89" s="162"/>
      <c r="F89" s="138"/>
      <c r="G89" s="138"/>
    </row>
    <row r="90" spans="2:7" ht="15" outlineLevel="1" x14ac:dyDescent="0.2">
      <c r="B90" s="123" t="s">
        <v>230</v>
      </c>
      <c r="C90" s="147" t="s">
        <v>231</v>
      </c>
      <c r="D90" s="147"/>
      <c r="E90" s="147"/>
      <c r="F90" s="147"/>
      <c r="G90" s="138"/>
    </row>
    <row r="91" spans="2:7" ht="15" outlineLevel="1" x14ac:dyDescent="0.2">
      <c r="B91" s="123"/>
      <c r="C91" s="138"/>
      <c r="D91" s="138"/>
      <c r="E91" s="149" t="s">
        <v>213</v>
      </c>
      <c r="F91" s="150">
        <v>0</v>
      </c>
      <c r="G91" s="138"/>
    </row>
    <row r="92" spans="2:7" ht="21.6" outlineLevel="1" x14ac:dyDescent="0.2">
      <c r="B92" s="123"/>
      <c r="C92" s="138"/>
      <c r="D92" s="138"/>
      <c r="E92" s="149" t="s">
        <v>228</v>
      </c>
      <c r="F92" s="150">
        <v>0</v>
      </c>
      <c r="G92" s="138"/>
    </row>
    <row r="93" spans="2:7" ht="21.6" outlineLevel="1" x14ac:dyDescent="0.2">
      <c r="B93" s="123"/>
      <c r="C93" s="138"/>
      <c r="D93" s="138"/>
      <c r="E93" s="149" t="s">
        <v>215</v>
      </c>
      <c r="F93" s="150">
        <v>0</v>
      </c>
      <c r="G93" s="138"/>
    </row>
    <row r="94" spans="2:7" ht="21.6" outlineLevel="1" x14ac:dyDescent="0.2">
      <c r="B94" s="123"/>
      <c r="C94" s="138"/>
      <c r="D94" s="138"/>
      <c r="E94" s="149" t="s">
        <v>216</v>
      </c>
      <c r="F94" s="150">
        <v>0</v>
      </c>
      <c r="G94" s="138"/>
    </row>
    <row r="95" spans="2:7" ht="15" outlineLevel="1" x14ac:dyDescent="0.2">
      <c r="B95" s="123"/>
      <c r="C95" s="138"/>
      <c r="D95" s="138"/>
      <c r="E95" s="149" t="s">
        <v>217</v>
      </c>
      <c r="F95" s="150">
        <v>0</v>
      </c>
      <c r="G95" s="138"/>
    </row>
    <row r="96" spans="2:7" ht="15" outlineLevel="1" x14ac:dyDescent="0.2">
      <c r="B96" s="123"/>
      <c r="C96" s="138"/>
      <c r="D96" s="138"/>
      <c r="E96" s="149" t="s">
        <v>229</v>
      </c>
      <c r="F96" s="163">
        <v>7</v>
      </c>
      <c r="G96" s="138"/>
    </row>
    <row r="97" spans="2:7" ht="15" outlineLevel="1" x14ac:dyDescent="0.2">
      <c r="B97" s="123"/>
      <c r="C97" s="138"/>
      <c r="D97" s="138"/>
      <c r="E97" s="151"/>
      <c r="F97" s="138"/>
      <c r="G97" s="138"/>
    </row>
    <row r="98" spans="2:7" ht="15" outlineLevel="1" x14ac:dyDescent="0.2">
      <c r="B98" s="123"/>
      <c r="C98" s="138"/>
      <c r="D98" s="138"/>
      <c r="E98" s="151"/>
      <c r="F98" s="138"/>
      <c r="G98" s="138"/>
    </row>
    <row r="99" spans="2:7" ht="15" outlineLevel="1" x14ac:dyDescent="0.2">
      <c r="B99" s="123"/>
      <c r="C99" s="138"/>
      <c r="D99" s="138"/>
      <c r="E99" s="151"/>
      <c r="F99" s="138"/>
      <c r="G99" s="138"/>
    </row>
    <row r="100" spans="2:7" ht="15" outlineLevel="1" x14ac:dyDescent="0.2">
      <c r="B100" s="123"/>
      <c r="C100" s="138"/>
      <c r="D100" s="138"/>
      <c r="E100" s="151"/>
      <c r="F100" s="138"/>
      <c r="G100" s="138"/>
    </row>
    <row r="101" spans="2:7" ht="15" outlineLevel="1" x14ac:dyDescent="0.2">
      <c r="B101" s="123"/>
      <c r="C101" s="138"/>
      <c r="D101" s="138"/>
      <c r="E101" s="151"/>
      <c r="F101" s="138"/>
      <c r="G101" s="138"/>
    </row>
    <row r="102" spans="2:7" ht="15" outlineLevel="1" x14ac:dyDescent="0.2">
      <c r="B102" s="123"/>
      <c r="C102" s="138"/>
      <c r="D102" s="138"/>
      <c r="E102" s="151"/>
      <c r="F102" s="138"/>
      <c r="G102" s="138"/>
    </row>
    <row r="103" spans="2:7" ht="15" outlineLevel="1" x14ac:dyDescent="0.2">
      <c r="B103" s="123"/>
      <c r="C103" s="138"/>
      <c r="D103" s="138"/>
      <c r="E103" s="151"/>
      <c r="F103" s="138"/>
      <c r="G103" s="138"/>
    </row>
    <row r="104" spans="2:7" ht="15" outlineLevel="1" x14ac:dyDescent="0.2">
      <c r="B104" s="123"/>
      <c r="C104" s="138"/>
      <c r="D104" s="138"/>
      <c r="E104" s="151"/>
      <c r="F104" s="138"/>
      <c r="G104" s="138"/>
    </row>
    <row r="105" spans="2:7" ht="15" outlineLevel="1" x14ac:dyDescent="0.2">
      <c r="B105" s="123"/>
      <c r="C105" s="138"/>
      <c r="D105" s="138"/>
      <c r="E105" s="151"/>
      <c r="F105" s="138"/>
      <c r="G105" s="138"/>
    </row>
    <row r="106" spans="2:7" ht="15" outlineLevel="1" x14ac:dyDescent="0.2">
      <c r="B106" s="123"/>
      <c r="C106" s="138"/>
      <c r="D106" s="138"/>
      <c r="E106" s="151"/>
      <c r="F106" s="138"/>
      <c r="G106" s="138"/>
    </row>
    <row r="107" spans="2:7" ht="15" outlineLevel="1" x14ac:dyDescent="0.2">
      <c r="B107" s="123"/>
      <c r="C107" s="138"/>
      <c r="D107" s="138"/>
      <c r="E107" s="151"/>
      <c r="F107" s="138"/>
      <c r="G107" s="138"/>
    </row>
    <row r="108" spans="2:7" ht="15" outlineLevel="1" x14ac:dyDescent="0.2">
      <c r="B108" s="123"/>
      <c r="C108" s="138"/>
      <c r="D108" s="138"/>
      <c r="E108" s="151"/>
      <c r="F108" s="138"/>
      <c r="G108" s="138"/>
    </row>
    <row r="109" spans="2:7" ht="15" outlineLevel="1" x14ac:dyDescent="0.2">
      <c r="B109" s="123"/>
      <c r="C109" s="138"/>
      <c r="D109" s="138"/>
      <c r="E109" s="151"/>
      <c r="F109" s="138"/>
      <c r="G109" s="138"/>
    </row>
    <row r="110" spans="2:7" ht="15" outlineLevel="1" x14ac:dyDescent="0.2">
      <c r="B110" s="123"/>
      <c r="C110" s="138"/>
      <c r="D110" s="138"/>
      <c r="E110" s="151"/>
      <c r="F110" s="138"/>
      <c r="G110" s="138"/>
    </row>
    <row r="111" spans="2:7" ht="15" outlineLevel="1" x14ac:dyDescent="0.2">
      <c r="B111" s="123"/>
      <c r="C111" s="138"/>
      <c r="D111" s="138"/>
      <c r="E111" s="151"/>
      <c r="F111" s="138"/>
      <c r="G111" s="138"/>
    </row>
    <row r="112" spans="2:7" ht="15" outlineLevel="1" x14ac:dyDescent="0.2">
      <c r="B112" s="123"/>
      <c r="C112" s="138"/>
      <c r="D112" s="138"/>
      <c r="E112" s="151"/>
      <c r="F112" s="138"/>
      <c r="G112" s="138"/>
    </row>
    <row r="113" spans="2:7" ht="15" outlineLevel="1" x14ac:dyDescent="0.2">
      <c r="B113" s="123"/>
      <c r="C113" s="138"/>
      <c r="D113" s="138"/>
      <c r="E113" s="151"/>
      <c r="F113" s="138"/>
      <c r="G113" s="138"/>
    </row>
    <row r="114" spans="2:7" ht="15" outlineLevel="1" x14ac:dyDescent="0.2">
      <c r="B114" s="123"/>
      <c r="C114" s="138"/>
      <c r="D114" s="138"/>
      <c r="E114" s="151"/>
      <c r="F114" s="138"/>
      <c r="G114" s="138"/>
    </row>
    <row r="115" spans="2:7" ht="15" outlineLevel="1" x14ac:dyDescent="0.2">
      <c r="B115" s="123"/>
      <c r="C115" s="138"/>
      <c r="D115" s="138"/>
      <c r="E115" s="151"/>
      <c r="F115" s="138"/>
      <c r="G115" s="138"/>
    </row>
    <row r="116" spans="2:7" ht="15" outlineLevel="1" x14ac:dyDescent="0.2">
      <c r="B116" s="123"/>
      <c r="C116" s="138"/>
      <c r="D116" s="138"/>
      <c r="E116" s="151"/>
      <c r="F116" s="138"/>
      <c r="G116" s="138"/>
    </row>
    <row r="117" spans="2:7" ht="15" outlineLevel="1" x14ac:dyDescent="0.2">
      <c r="B117" s="123"/>
      <c r="C117" s="138"/>
      <c r="D117" s="138"/>
      <c r="E117" s="151"/>
      <c r="F117" s="138"/>
      <c r="G117" s="138"/>
    </row>
    <row r="118" spans="2:7" ht="15" outlineLevel="1" x14ac:dyDescent="0.2">
      <c r="B118" s="123"/>
      <c r="C118" s="138"/>
      <c r="D118" s="138"/>
      <c r="E118" s="151"/>
      <c r="F118" s="138"/>
      <c r="G118" s="138"/>
    </row>
    <row r="119" spans="2:7" ht="15" outlineLevel="1" x14ac:dyDescent="0.2">
      <c r="B119" s="123">
        <v>4</v>
      </c>
      <c r="C119" s="146" t="s">
        <v>232</v>
      </c>
      <c r="D119" s="147"/>
      <c r="E119" s="148"/>
      <c r="F119" s="148"/>
      <c r="G119" s="138"/>
    </row>
    <row r="120" spans="2:7" ht="15" outlineLevel="1" x14ac:dyDescent="0.2">
      <c r="B120" s="123"/>
      <c r="C120" s="138"/>
      <c r="D120" s="138"/>
      <c r="E120" s="149" t="s">
        <v>213</v>
      </c>
      <c r="F120" s="150">
        <v>0</v>
      </c>
      <c r="G120" s="138"/>
    </row>
    <row r="121" spans="2:7" ht="21.6" outlineLevel="1" x14ac:dyDescent="0.2">
      <c r="B121" s="123"/>
      <c r="C121" s="138"/>
      <c r="D121" s="138"/>
      <c r="E121" s="149" t="s">
        <v>214</v>
      </c>
      <c r="F121" s="150">
        <v>0</v>
      </c>
      <c r="G121" s="138"/>
    </row>
    <row r="122" spans="2:7" ht="21.6" outlineLevel="1" x14ac:dyDescent="0.2">
      <c r="B122" s="123"/>
      <c r="C122" s="138"/>
      <c r="D122" s="138"/>
      <c r="E122" s="149" t="s">
        <v>215</v>
      </c>
      <c r="F122" s="150">
        <f>0.25*0</f>
        <v>0</v>
      </c>
      <c r="G122" s="138"/>
    </row>
    <row r="123" spans="2:7" ht="21.6" outlineLevel="1" x14ac:dyDescent="0.2">
      <c r="B123" s="123"/>
      <c r="C123" s="138"/>
      <c r="D123" s="138"/>
      <c r="E123" s="149" t="s">
        <v>219</v>
      </c>
      <c r="F123" s="150">
        <f>0.05*0</f>
        <v>0</v>
      </c>
      <c r="G123" s="138"/>
    </row>
    <row r="124" spans="2:7" ht="15" outlineLevel="1" x14ac:dyDescent="0.2">
      <c r="B124" s="123"/>
      <c r="C124" s="138"/>
      <c r="D124" s="138"/>
      <c r="E124" s="149" t="s">
        <v>217</v>
      </c>
      <c r="F124" s="150">
        <v>0</v>
      </c>
      <c r="G124" s="138"/>
    </row>
    <row r="125" spans="2:7" ht="15" outlineLevel="1" x14ac:dyDescent="0.2">
      <c r="B125" s="123"/>
      <c r="C125" s="138"/>
      <c r="D125" s="138"/>
      <c r="E125" s="149" t="s">
        <v>233</v>
      </c>
      <c r="F125" s="150">
        <v>0.25</v>
      </c>
      <c r="G125" s="138"/>
    </row>
    <row r="126" spans="2:7" ht="15" outlineLevel="1" x14ac:dyDescent="0.2">
      <c r="B126" s="123"/>
      <c r="C126" s="138"/>
      <c r="D126" s="138"/>
      <c r="E126" s="149"/>
      <c r="F126" s="150"/>
      <c r="G126" s="138"/>
    </row>
    <row r="127" spans="2:7" ht="15" outlineLevel="1" x14ac:dyDescent="0.2">
      <c r="B127" s="123"/>
      <c r="C127" s="138"/>
      <c r="D127" s="138"/>
      <c r="E127" s="161"/>
      <c r="F127" s="161"/>
      <c r="G127" s="138"/>
    </row>
    <row r="128" spans="2:7" ht="15" outlineLevel="1" x14ac:dyDescent="0.2">
      <c r="B128" s="123"/>
      <c r="C128" s="138"/>
      <c r="D128" s="138"/>
      <c r="E128" s="161"/>
      <c r="F128" s="161"/>
      <c r="G128" s="138"/>
    </row>
    <row r="129" spans="2:8" ht="15" outlineLevel="1" x14ac:dyDescent="0.2">
      <c r="B129" s="123"/>
      <c r="C129" s="138"/>
      <c r="D129" s="138"/>
      <c r="E129" s="161"/>
      <c r="F129" s="161"/>
      <c r="G129" s="138"/>
    </row>
    <row r="130" spans="2:8" ht="15" outlineLevel="1" x14ac:dyDescent="0.2">
      <c r="B130" s="123"/>
      <c r="C130" s="138"/>
      <c r="D130" s="138"/>
      <c r="E130" s="161"/>
      <c r="F130" s="161"/>
      <c r="G130" s="138"/>
    </row>
    <row r="131" spans="2:8" ht="15" outlineLevel="1" x14ac:dyDescent="0.2">
      <c r="B131" s="123"/>
      <c r="C131" s="138"/>
      <c r="D131" s="138"/>
      <c r="E131" s="161"/>
      <c r="F131" s="161"/>
      <c r="G131" s="138"/>
    </row>
    <row r="132" spans="2:8" ht="15" outlineLevel="1" x14ac:dyDescent="0.2">
      <c r="B132" s="123"/>
      <c r="C132" s="138"/>
      <c r="D132" s="138"/>
      <c r="E132" s="161"/>
      <c r="F132" s="161"/>
      <c r="G132" s="138"/>
    </row>
    <row r="133" spans="2:8" ht="15" outlineLevel="1" x14ac:dyDescent="0.2">
      <c r="B133" s="123"/>
      <c r="C133" s="138"/>
      <c r="D133" s="138"/>
      <c r="E133" s="161"/>
      <c r="F133" s="161"/>
      <c r="G133" s="138"/>
    </row>
    <row r="134" spans="2:8" ht="15" outlineLevel="1" x14ac:dyDescent="0.2">
      <c r="B134" s="123"/>
      <c r="C134" s="138"/>
      <c r="D134" s="138"/>
      <c r="E134" s="161"/>
      <c r="F134" s="161"/>
      <c r="G134" s="138"/>
    </row>
    <row r="135" spans="2:8" ht="15" outlineLevel="1" x14ac:dyDescent="0.2">
      <c r="B135" s="123"/>
      <c r="C135" s="138"/>
      <c r="D135" s="138"/>
      <c r="E135" s="161"/>
      <c r="F135" s="161"/>
      <c r="G135" s="138"/>
    </row>
    <row r="136" spans="2:8" ht="15" outlineLevel="1" x14ac:dyDescent="0.2">
      <c r="B136" s="123"/>
      <c r="C136" s="138"/>
      <c r="D136" s="138"/>
      <c r="E136" s="161"/>
      <c r="F136" s="161"/>
      <c r="G136" s="138"/>
    </row>
    <row r="137" spans="2:8" ht="15" outlineLevel="1" x14ac:dyDescent="0.2">
      <c r="B137" s="123"/>
      <c r="C137" s="138"/>
      <c r="D137" s="138"/>
      <c r="E137" s="161"/>
      <c r="F137" s="161"/>
      <c r="G137" s="138"/>
    </row>
    <row r="138" spans="2:8" ht="15" outlineLevel="1" x14ac:dyDescent="0.2">
      <c r="B138" s="123"/>
      <c r="C138" s="138"/>
      <c r="D138" s="138"/>
      <c r="E138" s="161"/>
      <c r="F138" s="161"/>
      <c r="G138" s="138"/>
    </row>
    <row r="139" spans="2:8" ht="15" outlineLevel="1" x14ac:dyDescent="0.2">
      <c r="B139" s="123"/>
      <c r="C139" s="138"/>
      <c r="D139" s="138"/>
      <c r="E139" s="161"/>
      <c r="F139" s="161"/>
      <c r="G139" s="138"/>
    </row>
    <row r="140" spans="2:8" ht="15" outlineLevel="1" x14ac:dyDescent="0.2">
      <c r="B140" s="123"/>
      <c r="C140" s="138"/>
      <c r="D140" s="138"/>
      <c r="E140" s="164"/>
      <c r="F140" s="164"/>
      <c r="G140" s="138"/>
    </row>
    <row r="141" spans="2:8" ht="15" outlineLevel="1" x14ac:dyDescent="0.2">
      <c r="B141" s="123">
        <v>4.0999999999999996</v>
      </c>
      <c r="C141" s="146" t="s">
        <v>234</v>
      </c>
      <c r="D141" s="147"/>
      <c r="E141" s="148"/>
      <c r="F141" s="165"/>
      <c r="G141" s="138"/>
    </row>
    <row r="142" spans="2:8" ht="15" outlineLevel="1" x14ac:dyDescent="0.2">
      <c r="B142" s="123"/>
      <c r="C142" s="153"/>
      <c r="D142" s="153"/>
      <c r="E142" s="149" t="s">
        <v>213</v>
      </c>
      <c r="F142" s="150">
        <v>0</v>
      </c>
      <c r="G142" s="154"/>
    </row>
    <row r="143" spans="2:8" ht="21.6" outlineLevel="1" x14ac:dyDescent="0.2">
      <c r="B143" s="123"/>
      <c r="C143" s="138"/>
      <c r="D143" s="138"/>
      <c r="E143" s="149" t="s">
        <v>214</v>
      </c>
      <c r="F143" s="150">
        <v>0</v>
      </c>
      <c r="G143" s="138"/>
      <c r="H143" s="166"/>
    </row>
    <row r="144" spans="2:8" ht="21.6" outlineLevel="1" x14ac:dyDescent="0.2">
      <c r="B144" s="123"/>
      <c r="C144" s="138"/>
      <c r="D144" s="138"/>
      <c r="E144" s="149" t="s">
        <v>215</v>
      </c>
      <c r="F144" s="150">
        <f>0.25*0</f>
        <v>0</v>
      </c>
      <c r="G144" s="138"/>
    </row>
    <row r="145" spans="2:7" ht="21.6" outlineLevel="1" x14ac:dyDescent="0.2">
      <c r="B145" s="123"/>
      <c r="C145" s="138"/>
      <c r="D145" s="138"/>
      <c r="E145" s="149" t="s">
        <v>219</v>
      </c>
      <c r="F145" s="150">
        <f>0.05*0</f>
        <v>0</v>
      </c>
      <c r="G145" s="138"/>
    </row>
    <row r="146" spans="2:7" ht="15" outlineLevel="1" x14ac:dyDescent="0.2">
      <c r="B146" s="123"/>
      <c r="C146" s="138"/>
      <c r="D146" s="138"/>
      <c r="E146" s="149" t="s">
        <v>217</v>
      </c>
      <c r="F146" s="150">
        <v>0</v>
      </c>
      <c r="G146" s="138"/>
    </row>
    <row r="147" spans="2:7" ht="15" outlineLevel="1" x14ac:dyDescent="0.2">
      <c r="B147" s="123"/>
      <c r="C147" s="138"/>
      <c r="D147" s="138"/>
      <c r="E147" s="149" t="s">
        <v>224</v>
      </c>
      <c r="F147" s="150">
        <v>0.25</v>
      </c>
      <c r="G147" s="138"/>
    </row>
    <row r="148" spans="2:7" ht="15" outlineLevel="1" x14ac:dyDescent="0.2">
      <c r="B148" s="123"/>
      <c r="C148" s="138"/>
      <c r="D148" s="138"/>
      <c r="E148" s="161"/>
      <c r="F148" s="161"/>
      <c r="G148" s="138"/>
    </row>
    <row r="149" spans="2:7" ht="15" outlineLevel="1" x14ac:dyDescent="0.2">
      <c r="B149" s="123"/>
      <c r="C149" s="138"/>
      <c r="D149" s="138"/>
      <c r="E149" s="161"/>
      <c r="F149" s="161"/>
      <c r="G149" s="138"/>
    </row>
    <row r="150" spans="2:7" ht="15" outlineLevel="1" x14ac:dyDescent="0.2">
      <c r="B150" s="123"/>
      <c r="C150" s="138"/>
      <c r="D150" s="138"/>
      <c r="E150" s="161"/>
      <c r="F150" s="161"/>
      <c r="G150" s="138"/>
    </row>
    <row r="151" spans="2:7" ht="15" outlineLevel="1" x14ac:dyDescent="0.2">
      <c r="B151" s="123"/>
      <c r="C151" s="138"/>
      <c r="D151" s="138"/>
      <c r="E151" s="161"/>
      <c r="F151" s="161"/>
      <c r="G151" s="138"/>
    </row>
    <row r="152" spans="2:7" ht="15" outlineLevel="1" x14ac:dyDescent="0.2">
      <c r="B152" s="123"/>
      <c r="C152" s="138"/>
      <c r="D152" s="138"/>
      <c r="E152" s="161"/>
      <c r="F152" s="161"/>
      <c r="G152" s="138"/>
    </row>
    <row r="153" spans="2:7" ht="15" outlineLevel="1" x14ac:dyDescent="0.2">
      <c r="B153" s="123"/>
      <c r="C153" s="138"/>
      <c r="D153" s="138"/>
      <c r="E153" s="161"/>
      <c r="F153" s="161"/>
      <c r="G153" s="138"/>
    </row>
    <row r="154" spans="2:7" ht="15" outlineLevel="1" x14ac:dyDescent="0.2">
      <c r="B154" s="123"/>
      <c r="C154" s="138"/>
      <c r="D154" s="138"/>
      <c r="E154" s="161"/>
      <c r="F154" s="161"/>
      <c r="G154" s="138"/>
    </row>
    <row r="155" spans="2:7" ht="15" outlineLevel="1" x14ac:dyDescent="0.2">
      <c r="B155" s="123"/>
      <c r="C155" s="138"/>
      <c r="D155" s="138"/>
      <c r="E155" s="161"/>
      <c r="F155" s="161"/>
      <c r="G155" s="138"/>
    </row>
    <row r="156" spans="2:7" ht="15" outlineLevel="1" x14ac:dyDescent="0.2">
      <c r="B156" s="123"/>
      <c r="C156" s="138"/>
      <c r="D156" s="138"/>
      <c r="E156" s="161"/>
      <c r="F156" s="161"/>
      <c r="G156" s="138"/>
    </row>
    <row r="157" spans="2:7" ht="15" outlineLevel="1" x14ac:dyDescent="0.2">
      <c r="B157" s="123"/>
      <c r="C157" s="153"/>
      <c r="D157" s="153"/>
      <c r="E157" s="162"/>
      <c r="F157" s="162"/>
      <c r="G157" s="138"/>
    </row>
    <row r="158" spans="2:7" ht="15" outlineLevel="1" x14ac:dyDescent="0.2">
      <c r="B158" s="123" t="s">
        <v>235</v>
      </c>
      <c r="C158" s="146" t="s">
        <v>236</v>
      </c>
      <c r="D158" s="147"/>
      <c r="E158" s="148"/>
      <c r="F158" s="165"/>
      <c r="G158" s="138"/>
    </row>
    <row r="159" spans="2:7" ht="15" outlineLevel="1" x14ac:dyDescent="0.2">
      <c r="B159" s="123"/>
      <c r="C159" s="138"/>
      <c r="D159" s="138"/>
      <c r="E159" s="149" t="s">
        <v>213</v>
      </c>
      <c r="F159" s="150">
        <v>0</v>
      </c>
      <c r="G159" s="138"/>
    </row>
    <row r="160" spans="2:7" ht="21.6" outlineLevel="1" x14ac:dyDescent="0.2">
      <c r="B160" s="123"/>
      <c r="C160" s="138"/>
      <c r="D160" s="138"/>
      <c r="E160" s="149" t="s">
        <v>228</v>
      </c>
      <c r="F160" s="150">
        <v>0</v>
      </c>
      <c r="G160" s="138"/>
    </row>
    <row r="161" spans="2:7" ht="21.6" outlineLevel="1" x14ac:dyDescent="0.2">
      <c r="B161" s="123"/>
      <c r="C161" s="138"/>
      <c r="D161" s="138"/>
      <c r="E161" s="149" t="s">
        <v>215</v>
      </c>
      <c r="F161" s="150">
        <v>0</v>
      </c>
      <c r="G161" s="138"/>
    </row>
    <row r="162" spans="2:7" ht="21.6" outlineLevel="1" x14ac:dyDescent="0.2">
      <c r="B162" s="123"/>
      <c r="C162" s="138"/>
      <c r="D162" s="138"/>
      <c r="E162" s="149" t="s">
        <v>216</v>
      </c>
      <c r="F162" s="150">
        <v>0</v>
      </c>
      <c r="G162" s="138"/>
    </row>
    <row r="163" spans="2:7" ht="15" outlineLevel="1" x14ac:dyDescent="0.2">
      <c r="B163" s="123"/>
      <c r="C163" s="138"/>
      <c r="D163" s="138"/>
      <c r="E163" s="149" t="s">
        <v>217</v>
      </c>
      <c r="F163" s="150">
        <v>0</v>
      </c>
      <c r="G163" s="138"/>
    </row>
    <row r="164" spans="2:7" ht="15" outlineLevel="1" x14ac:dyDescent="0.2">
      <c r="B164" s="123"/>
      <c r="C164" s="138"/>
      <c r="D164" s="138"/>
      <c r="E164" s="149" t="s">
        <v>229</v>
      </c>
      <c r="F164" s="163">
        <v>7</v>
      </c>
      <c r="G164" s="138"/>
    </row>
    <row r="165" spans="2:7" ht="15" outlineLevel="1" x14ac:dyDescent="0.2">
      <c r="B165" s="123"/>
      <c r="C165" s="138"/>
      <c r="D165" s="138"/>
      <c r="E165" s="138"/>
      <c r="F165" s="138"/>
      <c r="G165" s="138"/>
    </row>
    <row r="166" spans="2:7" ht="15" outlineLevel="1" x14ac:dyDescent="0.2">
      <c r="B166" s="123"/>
      <c r="C166" s="138"/>
      <c r="D166" s="138"/>
      <c r="E166" s="138"/>
      <c r="F166" s="138"/>
      <c r="G166" s="138"/>
    </row>
    <row r="167" spans="2:7" ht="15" outlineLevel="1" x14ac:dyDescent="0.2">
      <c r="B167" s="123"/>
      <c r="C167" s="138"/>
      <c r="D167" s="138"/>
      <c r="E167" s="138"/>
      <c r="F167" s="138"/>
      <c r="G167" s="138"/>
    </row>
    <row r="168" spans="2:7" ht="15" outlineLevel="1" x14ac:dyDescent="0.2">
      <c r="B168" s="123"/>
      <c r="C168" s="138"/>
      <c r="D168" s="138"/>
      <c r="E168" s="138"/>
      <c r="F168" s="138"/>
      <c r="G168" s="138"/>
    </row>
    <row r="169" spans="2:7" ht="15" outlineLevel="1" x14ac:dyDescent="0.2">
      <c r="B169" s="123"/>
      <c r="C169" s="138"/>
      <c r="D169" s="138"/>
      <c r="E169" s="138"/>
      <c r="F169" s="138"/>
      <c r="G169" s="138"/>
    </row>
    <row r="170" spans="2:7" ht="15" outlineLevel="1" x14ac:dyDescent="0.2">
      <c r="B170" s="123"/>
      <c r="C170" s="138"/>
      <c r="D170" s="138"/>
      <c r="E170" s="138"/>
      <c r="F170" s="138"/>
      <c r="G170" s="138"/>
    </row>
    <row r="171" spans="2:7" ht="15" outlineLevel="1" x14ac:dyDescent="0.2">
      <c r="B171" s="123"/>
      <c r="C171" s="138"/>
      <c r="D171" s="138"/>
      <c r="E171" s="138"/>
      <c r="F171" s="138"/>
      <c r="G171" s="138"/>
    </row>
    <row r="172" spans="2:7" ht="15" outlineLevel="1" x14ac:dyDescent="0.2">
      <c r="B172" s="123"/>
      <c r="C172" s="138"/>
      <c r="D172" s="138"/>
      <c r="E172" s="138"/>
      <c r="F172" s="138"/>
      <c r="G172" s="138"/>
    </row>
    <row r="173" spans="2:7" ht="15" outlineLevel="1" x14ac:dyDescent="0.2">
      <c r="B173" s="123"/>
      <c r="C173" s="138"/>
      <c r="D173" s="138"/>
      <c r="E173" s="138"/>
      <c r="F173" s="138"/>
      <c r="G173" s="138"/>
    </row>
    <row r="174" spans="2:7" ht="15" outlineLevel="1" x14ac:dyDescent="0.2">
      <c r="B174" s="123"/>
      <c r="C174" s="138"/>
      <c r="D174" s="138"/>
      <c r="E174" s="138"/>
      <c r="F174" s="138"/>
      <c r="G174" s="138"/>
    </row>
    <row r="175" spans="2:7" ht="15" outlineLevel="1" x14ac:dyDescent="0.2">
      <c r="B175" s="123"/>
      <c r="C175" s="138"/>
      <c r="D175" s="138"/>
      <c r="E175" s="138"/>
      <c r="F175" s="138"/>
      <c r="G175" s="138"/>
    </row>
    <row r="176" spans="2:7" ht="15" outlineLevel="1" x14ac:dyDescent="0.2">
      <c r="B176" s="123"/>
      <c r="C176" s="138"/>
      <c r="D176" s="138"/>
      <c r="E176" s="138"/>
      <c r="F176" s="138"/>
      <c r="G176" s="138"/>
    </row>
    <row r="177" spans="2:7" ht="15" outlineLevel="1" x14ac:dyDescent="0.2">
      <c r="B177" s="123"/>
      <c r="C177" s="138"/>
      <c r="D177" s="138"/>
      <c r="E177" s="138"/>
      <c r="F177" s="138"/>
      <c r="G177" s="138"/>
    </row>
    <row r="178" spans="2:7" ht="15" outlineLevel="1" x14ac:dyDescent="0.2">
      <c r="B178" s="123"/>
      <c r="C178" s="138"/>
      <c r="D178" s="138"/>
      <c r="E178" s="138"/>
      <c r="F178" s="138"/>
      <c r="G178" s="138"/>
    </row>
    <row r="179" spans="2:7" ht="15" outlineLevel="1" x14ac:dyDescent="0.2">
      <c r="B179" s="123"/>
      <c r="C179" s="138"/>
      <c r="D179" s="138"/>
      <c r="E179" s="138"/>
      <c r="F179" s="138"/>
      <c r="G179" s="138"/>
    </row>
    <row r="180" spans="2:7" ht="15" outlineLevel="1" x14ac:dyDescent="0.2">
      <c r="B180" s="123"/>
      <c r="C180" s="138"/>
      <c r="D180" s="138"/>
      <c r="E180" s="138"/>
      <c r="F180" s="138"/>
      <c r="G180" s="138"/>
    </row>
    <row r="181" spans="2:7" ht="15" outlineLevel="1" x14ac:dyDescent="0.2">
      <c r="B181" s="123"/>
      <c r="C181" s="138"/>
      <c r="D181" s="138"/>
      <c r="E181" s="138"/>
      <c r="F181" s="138"/>
      <c r="G181" s="138"/>
    </row>
    <row r="182" spans="2:7" ht="15" outlineLevel="1" x14ac:dyDescent="0.2">
      <c r="B182" s="123"/>
      <c r="C182" s="138"/>
      <c r="D182" s="138"/>
      <c r="E182" s="138"/>
      <c r="F182" s="138"/>
      <c r="G182" s="138"/>
    </row>
    <row r="183" spans="2:7" ht="15" outlineLevel="1" x14ac:dyDescent="0.2">
      <c r="B183" s="123"/>
      <c r="C183" s="138"/>
      <c r="D183" s="138"/>
      <c r="E183" s="138"/>
      <c r="F183" s="138"/>
      <c r="G183" s="138"/>
    </row>
    <row r="184" spans="2:7" ht="15" outlineLevel="1" x14ac:dyDescent="0.2">
      <c r="B184" s="123"/>
      <c r="C184" s="138"/>
      <c r="D184" s="138"/>
      <c r="E184" s="138"/>
      <c r="F184" s="138"/>
      <c r="G184" s="138"/>
    </row>
    <row r="185" spans="2:7" ht="15" outlineLevel="1" x14ac:dyDescent="0.2">
      <c r="B185" s="123"/>
      <c r="C185" s="138"/>
      <c r="D185" s="138"/>
      <c r="E185" s="138"/>
      <c r="F185" s="138"/>
      <c r="G185" s="138"/>
    </row>
    <row r="186" spans="2:7" ht="15" outlineLevel="1" x14ac:dyDescent="0.2">
      <c r="B186" s="123"/>
      <c r="C186" s="138"/>
      <c r="D186" s="138"/>
      <c r="E186" s="138"/>
      <c r="F186" s="138"/>
      <c r="G186" s="138"/>
    </row>
    <row r="187" spans="2:7" ht="15" outlineLevel="1" x14ac:dyDescent="0.2">
      <c r="B187" s="123"/>
      <c r="C187" s="138"/>
      <c r="D187" s="138"/>
      <c r="E187" s="138"/>
      <c r="F187" s="138"/>
      <c r="G187" s="138"/>
    </row>
    <row r="188" spans="2:7" ht="15" outlineLevel="1" x14ac:dyDescent="0.2">
      <c r="B188" s="123"/>
      <c r="C188" s="138"/>
      <c r="D188" s="138"/>
      <c r="E188" s="138"/>
      <c r="F188" s="138"/>
      <c r="G188" s="138"/>
    </row>
    <row r="189" spans="2:7" ht="15" outlineLevel="1" x14ac:dyDescent="0.2">
      <c r="B189" s="123"/>
      <c r="C189" s="138"/>
      <c r="D189" s="138"/>
      <c r="E189" s="138"/>
      <c r="F189" s="138"/>
      <c r="G189" s="138"/>
    </row>
    <row r="190" spans="2:7" ht="15" outlineLevel="1" x14ac:dyDescent="0.2">
      <c r="B190" s="123"/>
      <c r="C190" s="138"/>
      <c r="D190" s="138"/>
      <c r="E190" s="138"/>
      <c r="F190" s="138"/>
      <c r="G190" s="138"/>
    </row>
    <row r="191" spans="2:7" ht="15" outlineLevel="1" x14ac:dyDescent="0.2">
      <c r="B191" s="123"/>
      <c r="C191" s="138"/>
      <c r="D191" s="138"/>
      <c r="E191" s="138"/>
      <c r="F191" s="138"/>
      <c r="G191" s="138"/>
    </row>
    <row r="192" spans="2:7" ht="15" outlineLevel="1" x14ac:dyDescent="0.2">
      <c r="B192" s="123"/>
      <c r="C192" s="138"/>
      <c r="D192" s="138"/>
      <c r="E192" s="152"/>
      <c r="F192" s="167"/>
      <c r="G192" s="138"/>
    </row>
    <row r="193" spans="2:7" ht="15" outlineLevel="1" x14ac:dyDescent="0.2">
      <c r="B193" s="123" t="s">
        <v>237</v>
      </c>
      <c r="C193" s="146" t="s">
        <v>238</v>
      </c>
      <c r="D193" s="147"/>
      <c r="E193" s="148"/>
      <c r="F193" s="165"/>
      <c r="G193" s="138"/>
    </row>
    <row r="194" spans="2:7" ht="15" outlineLevel="1" x14ac:dyDescent="0.2">
      <c r="B194" s="123"/>
      <c r="C194" s="138"/>
      <c r="D194" s="138"/>
      <c r="E194" s="149" t="s">
        <v>213</v>
      </c>
      <c r="F194" s="150">
        <v>0</v>
      </c>
      <c r="G194" s="138"/>
    </row>
    <row r="195" spans="2:7" ht="21.6" outlineLevel="1" x14ac:dyDescent="0.2">
      <c r="B195" s="123"/>
      <c r="C195" s="138"/>
      <c r="D195" s="138"/>
      <c r="E195" s="149" t="s">
        <v>228</v>
      </c>
      <c r="F195" s="150">
        <v>0</v>
      </c>
      <c r="G195" s="138"/>
    </row>
    <row r="196" spans="2:7" ht="21.6" outlineLevel="1" x14ac:dyDescent="0.2">
      <c r="B196" s="123"/>
      <c r="C196" s="138"/>
      <c r="D196" s="138"/>
      <c r="E196" s="149" t="s">
        <v>215</v>
      </c>
      <c r="F196" s="150">
        <v>0</v>
      </c>
      <c r="G196" s="138"/>
    </row>
    <row r="197" spans="2:7" ht="21.6" outlineLevel="1" x14ac:dyDescent="0.2">
      <c r="B197" s="123"/>
      <c r="C197" s="138"/>
      <c r="D197" s="138"/>
      <c r="E197" s="149" t="s">
        <v>216</v>
      </c>
      <c r="F197" s="150">
        <v>0</v>
      </c>
      <c r="G197" s="138"/>
    </row>
    <row r="198" spans="2:7" ht="15" outlineLevel="1" x14ac:dyDescent="0.2">
      <c r="B198" s="123"/>
      <c r="C198" s="138"/>
      <c r="D198" s="138"/>
      <c r="E198" s="149" t="s">
        <v>217</v>
      </c>
      <c r="F198" s="150">
        <v>0</v>
      </c>
      <c r="G198" s="138"/>
    </row>
    <row r="199" spans="2:7" ht="15" outlineLevel="1" x14ac:dyDescent="0.2">
      <c r="B199" s="123"/>
      <c r="C199" s="138"/>
      <c r="D199" s="138"/>
      <c r="E199" s="149" t="s">
        <v>229</v>
      </c>
      <c r="F199" s="163">
        <v>7</v>
      </c>
      <c r="G199" s="138"/>
    </row>
    <row r="200" spans="2:7" ht="15" outlineLevel="1" x14ac:dyDescent="0.2">
      <c r="B200" s="123"/>
      <c r="C200" s="138"/>
      <c r="D200" s="138"/>
      <c r="E200" s="138"/>
      <c r="F200" s="138"/>
      <c r="G200" s="138"/>
    </row>
    <row r="201" spans="2:7" ht="15" outlineLevel="1" x14ac:dyDescent="0.2">
      <c r="B201" s="123"/>
      <c r="C201" s="138"/>
      <c r="D201" s="138"/>
      <c r="E201" s="138"/>
      <c r="F201" s="138"/>
      <c r="G201" s="138"/>
    </row>
    <row r="202" spans="2:7" ht="15" outlineLevel="1" x14ac:dyDescent="0.2">
      <c r="B202" s="123"/>
      <c r="C202" s="138"/>
      <c r="D202" s="138"/>
      <c r="E202" s="138"/>
      <c r="F202" s="138"/>
      <c r="G202" s="138"/>
    </row>
    <row r="203" spans="2:7" ht="15" outlineLevel="1" x14ac:dyDescent="0.2">
      <c r="B203" s="123"/>
      <c r="C203" s="138"/>
      <c r="D203" s="138"/>
      <c r="E203" s="138"/>
      <c r="F203" s="138"/>
      <c r="G203" s="138"/>
    </row>
    <row r="204" spans="2:7" ht="15" outlineLevel="1" x14ac:dyDescent="0.2">
      <c r="B204" s="123"/>
      <c r="C204" s="138"/>
      <c r="D204" s="138"/>
      <c r="E204" s="138"/>
      <c r="F204" s="138"/>
      <c r="G204" s="138"/>
    </row>
    <row r="205" spans="2:7" ht="15" outlineLevel="1" x14ac:dyDescent="0.2">
      <c r="B205" s="123"/>
      <c r="C205" s="138"/>
      <c r="D205" s="138"/>
      <c r="E205" s="138"/>
      <c r="F205" s="138"/>
      <c r="G205" s="138"/>
    </row>
    <row r="206" spans="2:7" ht="15" outlineLevel="1" x14ac:dyDescent="0.2">
      <c r="B206" s="123"/>
      <c r="C206" s="138"/>
      <c r="D206" s="138"/>
      <c r="E206" s="138"/>
      <c r="F206" s="138"/>
      <c r="G206" s="138"/>
    </row>
    <row r="207" spans="2:7" ht="15" outlineLevel="1" x14ac:dyDescent="0.2">
      <c r="B207" s="123"/>
      <c r="C207" s="138"/>
      <c r="D207" s="138"/>
      <c r="E207" s="138"/>
      <c r="F207" s="138"/>
      <c r="G207" s="138"/>
    </row>
    <row r="208" spans="2:7" ht="15" outlineLevel="1" x14ac:dyDescent="0.2">
      <c r="B208" s="123"/>
      <c r="C208" s="138"/>
      <c r="D208" s="138"/>
      <c r="E208" s="138"/>
      <c r="F208" s="138"/>
      <c r="G208" s="138"/>
    </row>
    <row r="209" spans="2:7" ht="15" outlineLevel="1" x14ac:dyDescent="0.2">
      <c r="B209" s="123"/>
      <c r="C209" s="138"/>
      <c r="D209" s="138"/>
      <c r="E209" s="138"/>
      <c r="F209" s="138"/>
      <c r="G209" s="138"/>
    </row>
    <row r="210" spans="2:7" ht="15" outlineLevel="1" x14ac:dyDescent="0.2">
      <c r="B210" s="123"/>
      <c r="C210" s="138"/>
      <c r="D210" s="138"/>
      <c r="E210" s="138"/>
      <c r="F210" s="138"/>
      <c r="G210" s="138"/>
    </row>
    <row r="211" spans="2:7" ht="15" outlineLevel="1" x14ac:dyDescent="0.2">
      <c r="B211" s="123"/>
      <c r="C211" s="138"/>
      <c r="D211" s="138"/>
      <c r="E211" s="138"/>
      <c r="F211" s="138"/>
      <c r="G211" s="138"/>
    </row>
    <row r="212" spans="2:7" ht="15" outlineLevel="1" x14ac:dyDescent="0.2">
      <c r="B212" s="123"/>
      <c r="C212" s="138"/>
      <c r="D212" s="138"/>
      <c r="E212" s="138"/>
      <c r="F212" s="138"/>
      <c r="G212" s="138"/>
    </row>
    <row r="213" spans="2:7" ht="15" outlineLevel="1" x14ac:dyDescent="0.2">
      <c r="B213" s="123"/>
      <c r="C213" s="138"/>
      <c r="D213" s="138"/>
      <c r="E213" s="138"/>
      <c r="F213" s="138"/>
      <c r="G213" s="138"/>
    </row>
    <row r="214" spans="2:7" ht="15" outlineLevel="1" x14ac:dyDescent="0.2">
      <c r="B214" s="123"/>
      <c r="C214" s="138"/>
      <c r="D214" s="138"/>
      <c r="E214" s="138"/>
      <c r="F214" s="138"/>
      <c r="G214" s="138"/>
    </row>
    <row r="215" spans="2:7" ht="15" outlineLevel="1" x14ac:dyDescent="0.2">
      <c r="B215" s="123"/>
      <c r="C215" s="138"/>
      <c r="D215" s="138"/>
      <c r="E215" s="138"/>
      <c r="F215" s="138"/>
      <c r="G215" s="138"/>
    </row>
    <row r="216" spans="2:7" ht="15" outlineLevel="1" x14ac:dyDescent="0.2">
      <c r="B216" s="123"/>
      <c r="C216" s="138"/>
      <c r="D216" s="138"/>
      <c r="E216" s="138"/>
      <c r="F216" s="138"/>
      <c r="G216" s="138"/>
    </row>
    <row r="217" spans="2:7" ht="15" outlineLevel="1" x14ac:dyDescent="0.2">
      <c r="B217" s="123"/>
      <c r="C217" s="138"/>
      <c r="D217" s="138"/>
      <c r="E217" s="138"/>
      <c r="F217" s="138"/>
      <c r="G217" s="138"/>
    </row>
    <row r="218" spans="2:7" ht="15" outlineLevel="1" x14ac:dyDescent="0.2">
      <c r="B218" s="123"/>
      <c r="C218" s="138"/>
      <c r="D218" s="138"/>
      <c r="E218" s="138"/>
      <c r="F218" s="138"/>
      <c r="G218" s="138"/>
    </row>
    <row r="219" spans="2:7" ht="15" outlineLevel="1" x14ac:dyDescent="0.2">
      <c r="B219" s="123"/>
      <c r="C219" s="138"/>
      <c r="D219" s="138"/>
      <c r="E219" s="138"/>
      <c r="F219" s="138"/>
      <c r="G219" s="138"/>
    </row>
    <row r="220" spans="2:7" ht="15" outlineLevel="1" x14ac:dyDescent="0.2">
      <c r="B220" s="123"/>
      <c r="C220" s="138"/>
      <c r="D220" s="138"/>
      <c r="E220" s="138"/>
      <c r="F220" s="138"/>
      <c r="G220" s="138"/>
    </row>
    <row r="221" spans="2:7" ht="15" outlineLevel="1" x14ac:dyDescent="0.2">
      <c r="B221" s="123"/>
      <c r="C221" s="138"/>
      <c r="D221" s="138"/>
      <c r="E221" s="138"/>
      <c r="F221" s="138"/>
      <c r="G221" s="138"/>
    </row>
    <row r="222" spans="2:7" ht="15" outlineLevel="1" x14ac:dyDescent="0.2">
      <c r="B222" s="123"/>
      <c r="C222" s="138"/>
      <c r="D222" s="138"/>
      <c r="E222" s="138"/>
      <c r="F222" s="138"/>
      <c r="G222" s="138"/>
    </row>
    <row r="223" spans="2:7" ht="15" outlineLevel="1" x14ac:dyDescent="0.2">
      <c r="B223" s="123"/>
      <c r="C223" s="138"/>
      <c r="D223" s="138"/>
      <c r="E223" s="138"/>
      <c r="F223" s="138"/>
      <c r="G223" s="138"/>
    </row>
    <row r="224" spans="2:7" ht="15" outlineLevel="1" x14ac:dyDescent="0.2">
      <c r="B224" s="123"/>
      <c r="C224" s="138"/>
      <c r="D224" s="138"/>
      <c r="E224" s="138"/>
      <c r="F224" s="138"/>
      <c r="G224" s="138"/>
    </row>
    <row r="225" spans="2:8" ht="15" outlineLevel="1" x14ac:dyDescent="0.2">
      <c r="B225" s="123"/>
      <c r="C225" s="138"/>
      <c r="D225" s="138"/>
      <c r="E225" s="138"/>
      <c r="F225" s="138"/>
      <c r="G225" s="138"/>
    </row>
    <row r="226" spans="2:8" ht="15" outlineLevel="1" x14ac:dyDescent="0.2">
      <c r="B226" s="123">
        <v>5</v>
      </c>
      <c r="C226" s="147" t="s">
        <v>239</v>
      </c>
      <c r="D226" s="147"/>
      <c r="E226" s="147"/>
      <c r="F226" s="168"/>
      <c r="G226" s="138"/>
    </row>
    <row r="227" spans="2:8" ht="15" outlineLevel="1" x14ac:dyDescent="0.2">
      <c r="B227" s="123"/>
      <c r="C227" s="138"/>
      <c r="D227" s="138"/>
      <c r="E227" s="149" t="s">
        <v>240</v>
      </c>
      <c r="F227" s="150">
        <v>0</v>
      </c>
      <c r="G227" s="138"/>
    </row>
    <row r="228" spans="2:8" ht="21.6" outlineLevel="1" x14ac:dyDescent="0.2">
      <c r="B228" s="123"/>
      <c r="C228" s="138"/>
      <c r="D228" s="138"/>
      <c r="E228" s="149" t="s">
        <v>241</v>
      </c>
      <c r="F228" s="150">
        <v>0</v>
      </c>
      <c r="G228" s="138"/>
      <c r="H228" s="166"/>
    </row>
    <row r="229" spans="2:8" ht="15" outlineLevel="1" x14ac:dyDescent="0.2">
      <c r="B229" s="123"/>
      <c r="C229" s="138"/>
      <c r="D229" s="138"/>
      <c r="E229" s="149" t="s">
        <v>242</v>
      </c>
      <c r="F229" s="150">
        <v>0</v>
      </c>
      <c r="G229" s="138"/>
    </row>
    <row r="230" spans="2:8" ht="15" outlineLevel="1" x14ac:dyDescent="0.2">
      <c r="B230" s="123"/>
      <c r="C230" s="138"/>
      <c r="D230" s="138"/>
      <c r="E230" s="169" t="s">
        <v>243</v>
      </c>
      <c r="F230" s="170">
        <v>0</v>
      </c>
      <c r="G230" s="138"/>
    </row>
    <row r="231" spans="2:8" ht="15" outlineLevel="1" x14ac:dyDescent="0.2">
      <c r="B231" s="123"/>
      <c r="C231" s="138"/>
      <c r="D231" s="138"/>
      <c r="E231" s="149" t="s">
        <v>217</v>
      </c>
      <c r="F231" s="150">
        <v>0</v>
      </c>
      <c r="G231" s="138"/>
    </row>
    <row r="232" spans="2:8" ht="15" outlineLevel="1" x14ac:dyDescent="0.2">
      <c r="B232" s="123"/>
      <c r="C232" s="138"/>
      <c r="D232" s="138"/>
      <c r="E232" s="149" t="s">
        <v>244</v>
      </c>
      <c r="F232" s="150">
        <v>1</v>
      </c>
      <c r="G232" s="138"/>
    </row>
    <row r="233" spans="2:8" ht="15" outlineLevel="1" x14ac:dyDescent="0.2">
      <c r="B233" s="123"/>
      <c r="C233" s="138"/>
      <c r="D233" s="138"/>
      <c r="E233" s="151"/>
      <c r="F233" s="167"/>
      <c r="G233" s="138"/>
    </row>
    <row r="234" spans="2:8" ht="15" outlineLevel="1" x14ac:dyDescent="0.2">
      <c r="B234" s="123"/>
      <c r="C234" s="138"/>
      <c r="D234" s="138"/>
      <c r="E234" s="151"/>
      <c r="F234" s="167"/>
      <c r="G234" s="138"/>
    </row>
    <row r="235" spans="2:8" ht="15" outlineLevel="1" x14ac:dyDescent="0.2">
      <c r="B235" s="123"/>
      <c r="C235" s="138"/>
      <c r="D235" s="138"/>
      <c r="E235" s="151"/>
      <c r="F235" s="167"/>
      <c r="G235" s="138"/>
    </row>
    <row r="236" spans="2:8" ht="15" outlineLevel="1" x14ac:dyDescent="0.2">
      <c r="B236" s="123"/>
      <c r="C236" s="138"/>
      <c r="D236" s="138"/>
      <c r="E236" s="151"/>
      <c r="F236" s="167"/>
      <c r="G236" s="138"/>
    </row>
    <row r="237" spans="2:8" ht="15" outlineLevel="1" x14ac:dyDescent="0.2">
      <c r="B237" s="123"/>
      <c r="C237" s="138"/>
      <c r="D237" s="138"/>
      <c r="E237" s="151"/>
      <c r="F237" s="167"/>
      <c r="G237" s="138"/>
    </row>
    <row r="238" spans="2:8" ht="15" outlineLevel="1" x14ac:dyDescent="0.2">
      <c r="B238" s="123"/>
      <c r="C238" s="138"/>
      <c r="D238" s="138"/>
      <c r="E238" s="151"/>
      <c r="F238" s="167"/>
      <c r="G238" s="138"/>
    </row>
    <row r="239" spans="2:8" ht="15" outlineLevel="1" x14ac:dyDescent="0.2">
      <c r="B239" s="123"/>
      <c r="C239" s="138"/>
      <c r="D239" s="138"/>
      <c r="E239" s="151"/>
      <c r="F239" s="167"/>
      <c r="G239" s="138"/>
    </row>
    <row r="240" spans="2:8" ht="15" outlineLevel="1" x14ac:dyDescent="0.2">
      <c r="B240" s="123"/>
      <c r="C240" s="138"/>
      <c r="D240" s="138"/>
      <c r="E240" s="151"/>
      <c r="F240" s="167"/>
      <c r="G240" s="138"/>
    </row>
    <row r="241" spans="2:7" ht="15" outlineLevel="1" x14ac:dyDescent="0.2">
      <c r="B241" s="123"/>
      <c r="C241" s="138"/>
      <c r="D241" s="138"/>
      <c r="E241" s="151"/>
      <c r="F241" s="167"/>
      <c r="G241" s="138"/>
    </row>
    <row r="242" spans="2:7" ht="15" outlineLevel="1" x14ac:dyDescent="0.2">
      <c r="B242" s="123"/>
      <c r="C242" s="138"/>
      <c r="D242" s="138"/>
      <c r="E242" s="151"/>
      <c r="F242" s="167"/>
      <c r="G242" s="138"/>
    </row>
    <row r="243" spans="2:7" ht="15" outlineLevel="1" x14ac:dyDescent="0.2">
      <c r="B243" s="123"/>
      <c r="C243" s="138"/>
      <c r="D243" s="138"/>
      <c r="E243" s="151"/>
      <c r="F243" s="167"/>
      <c r="G243" s="138"/>
    </row>
    <row r="244" spans="2:7" ht="15" outlineLevel="1" x14ac:dyDescent="0.2">
      <c r="B244" s="123"/>
      <c r="C244" s="138"/>
      <c r="D244" s="138"/>
      <c r="E244" s="151"/>
      <c r="F244" s="167"/>
      <c r="G244" s="138"/>
    </row>
    <row r="245" spans="2:7" ht="15" outlineLevel="1" x14ac:dyDescent="0.2">
      <c r="B245" s="123"/>
      <c r="C245" s="138"/>
      <c r="D245" s="138"/>
      <c r="E245" s="151"/>
      <c r="F245" s="167"/>
      <c r="G245" s="138"/>
    </row>
    <row r="246" spans="2:7" ht="15" outlineLevel="1" x14ac:dyDescent="0.2">
      <c r="B246" s="123"/>
      <c r="C246" s="138"/>
      <c r="D246" s="138"/>
      <c r="E246" s="151"/>
      <c r="F246" s="167"/>
      <c r="G246" s="138"/>
    </row>
    <row r="247" spans="2:7" ht="15" outlineLevel="1" x14ac:dyDescent="0.2">
      <c r="B247" s="123">
        <v>6</v>
      </c>
      <c r="C247" s="147" t="s">
        <v>245</v>
      </c>
      <c r="D247" s="147"/>
      <c r="E247" s="147"/>
      <c r="F247" s="168"/>
      <c r="G247" s="138"/>
    </row>
    <row r="248" spans="2:7" ht="15" outlineLevel="1" x14ac:dyDescent="0.2">
      <c r="B248" s="123"/>
      <c r="C248" s="138"/>
      <c r="D248" s="138"/>
      <c r="E248" s="149" t="s">
        <v>240</v>
      </c>
      <c r="F248" s="150">
        <v>0</v>
      </c>
      <c r="G248" s="138"/>
    </row>
    <row r="249" spans="2:7" ht="21.6" outlineLevel="1" x14ac:dyDescent="0.2">
      <c r="B249" s="123"/>
      <c r="C249" s="138"/>
      <c r="D249" s="138"/>
      <c r="E249" s="149" t="s">
        <v>241</v>
      </c>
      <c r="F249" s="150">
        <v>0</v>
      </c>
      <c r="G249" s="138"/>
    </row>
    <row r="250" spans="2:7" ht="15" outlineLevel="1" x14ac:dyDescent="0.2">
      <c r="B250" s="123"/>
      <c r="C250" s="138"/>
      <c r="D250" s="138"/>
      <c r="E250" s="149" t="s">
        <v>242</v>
      </c>
      <c r="F250" s="150">
        <v>0</v>
      </c>
      <c r="G250" s="138"/>
    </row>
    <row r="251" spans="2:7" ht="15" outlineLevel="1" x14ac:dyDescent="0.2">
      <c r="B251" s="123"/>
      <c r="C251" s="138"/>
      <c r="D251" s="138"/>
      <c r="E251" s="169" t="s">
        <v>243</v>
      </c>
      <c r="F251" s="170">
        <v>0</v>
      </c>
      <c r="G251" s="138"/>
    </row>
    <row r="252" spans="2:7" ht="15" outlineLevel="1" x14ac:dyDescent="0.2">
      <c r="B252" s="123"/>
      <c r="C252" s="138"/>
      <c r="D252" s="138"/>
      <c r="E252" s="149" t="s">
        <v>217</v>
      </c>
      <c r="F252" s="150">
        <v>0</v>
      </c>
      <c r="G252" s="138"/>
    </row>
    <row r="253" spans="2:7" ht="15" outlineLevel="1" x14ac:dyDescent="0.2">
      <c r="B253" s="123"/>
      <c r="C253" s="138"/>
      <c r="D253" s="138"/>
      <c r="E253" s="149" t="s">
        <v>244</v>
      </c>
      <c r="F253" s="150">
        <v>1</v>
      </c>
      <c r="G253" s="138"/>
    </row>
    <row r="254" spans="2:7" ht="15" outlineLevel="1" x14ac:dyDescent="0.2">
      <c r="B254" s="123"/>
      <c r="C254" s="138"/>
      <c r="D254" s="138"/>
      <c r="E254" s="149"/>
      <c r="F254" s="171"/>
      <c r="G254" s="138"/>
    </row>
    <row r="255" spans="2:7" ht="15" outlineLevel="1" x14ac:dyDescent="0.2">
      <c r="B255" s="123"/>
      <c r="C255" s="138"/>
      <c r="D255" s="138"/>
      <c r="E255" s="169"/>
      <c r="F255" s="170"/>
      <c r="G255" s="138"/>
    </row>
    <row r="256" spans="2:7" ht="15" outlineLevel="1" x14ac:dyDescent="0.2">
      <c r="B256" s="123"/>
      <c r="C256" s="138"/>
      <c r="D256" s="138"/>
      <c r="E256" s="149"/>
      <c r="F256" s="172"/>
      <c r="G256" s="138"/>
    </row>
    <row r="257" spans="2:7" ht="15" outlineLevel="1" x14ac:dyDescent="0.2">
      <c r="B257" s="123"/>
      <c r="C257" s="138"/>
      <c r="D257" s="138"/>
      <c r="F257" s="167"/>
      <c r="G257" s="138"/>
    </row>
    <row r="258" spans="2:7" ht="15" outlineLevel="1" x14ac:dyDescent="0.2">
      <c r="B258" s="123"/>
      <c r="C258" s="138"/>
      <c r="D258" s="138"/>
      <c r="E258" s="151"/>
      <c r="F258" s="167"/>
      <c r="G258" s="138"/>
    </row>
    <row r="259" spans="2:7" ht="15" outlineLevel="1" x14ac:dyDescent="0.2">
      <c r="B259" s="123"/>
      <c r="C259" s="138"/>
      <c r="D259" s="138"/>
      <c r="E259" s="173"/>
      <c r="G259" s="138"/>
    </row>
    <row r="260" spans="2:7" ht="15" outlineLevel="1" x14ac:dyDescent="0.2">
      <c r="B260" s="123"/>
      <c r="C260" s="138"/>
      <c r="D260" s="138"/>
      <c r="E260" s="151"/>
      <c r="F260" s="167"/>
      <c r="G260" s="138"/>
    </row>
    <row r="261" spans="2:7" ht="15" outlineLevel="1" x14ac:dyDescent="0.2">
      <c r="B261" s="123"/>
      <c r="C261" s="138"/>
      <c r="D261" s="138"/>
      <c r="E261" s="151"/>
      <c r="F261" s="167"/>
      <c r="G261" s="138"/>
    </row>
    <row r="262" spans="2:7" ht="15" outlineLevel="1" x14ac:dyDescent="0.2">
      <c r="B262" s="123"/>
      <c r="C262" s="138"/>
      <c r="D262" s="138"/>
      <c r="E262" s="151"/>
      <c r="F262" s="167"/>
      <c r="G262" s="138"/>
    </row>
    <row r="263" spans="2:7" ht="15" outlineLevel="1" x14ac:dyDescent="0.2">
      <c r="B263" s="123"/>
      <c r="C263" s="138"/>
      <c r="D263" s="138"/>
      <c r="E263" s="151"/>
      <c r="F263" s="167"/>
      <c r="G263" s="138"/>
    </row>
    <row r="264" spans="2:7" ht="15" outlineLevel="1" x14ac:dyDescent="0.2">
      <c r="B264" s="123">
        <v>8</v>
      </c>
      <c r="C264" s="147" t="s">
        <v>246</v>
      </c>
      <c r="D264" s="147"/>
      <c r="E264" s="147"/>
      <c r="F264" s="168"/>
      <c r="G264" s="138"/>
    </row>
    <row r="265" spans="2:7" ht="15" outlineLevel="1" x14ac:dyDescent="0.2">
      <c r="B265" s="123"/>
      <c r="C265" s="138"/>
      <c r="D265" s="138"/>
      <c r="E265" s="149" t="s">
        <v>213</v>
      </c>
      <c r="F265" s="150">
        <v>0</v>
      </c>
      <c r="G265" s="174"/>
    </row>
    <row r="266" spans="2:7" ht="21.6" outlineLevel="1" x14ac:dyDescent="0.2">
      <c r="B266" s="123"/>
      <c r="C266" s="138"/>
      <c r="D266" s="138"/>
      <c r="E266" s="149" t="s">
        <v>214</v>
      </c>
      <c r="F266" s="150">
        <v>0</v>
      </c>
      <c r="G266" s="174"/>
    </row>
    <row r="267" spans="2:7" ht="21.6" outlineLevel="1" x14ac:dyDescent="0.2">
      <c r="B267" s="123"/>
      <c r="C267" s="138"/>
      <c r="D267" s="138"/>
      <c r="E267" s="149" t="s">
        <v>215</v>
      </c>
      <c r="F267" s="150">
        <f>0.25*0</f>
        <v>0</v>
      </c>
      <c r="G267" s="174"/>
    </row>
    <row r="268" spans="2:7" ht="21.6" outlineLevel="1" x14ac:dyDescent="0.2">
      <c r="B268" s="123"/>
      <c r="C268" s="138"/>
      <c r="D268" s="138"/>
      <c r="E268" s="149" t="s">
        <v>219</v>
      </c>
      <c r="F268" s="150">
        <f>0.05*0</f>
        <v>0</v>
      </c>
      <c r="G268" s="174"/>
    </row>
    <row r="269" spans="2:7" ht="15" outlineLevel="1" x14ac:dyDescent="0.2">
      <c r="B269" s="123"/>
      <c r="C269" s="138"/>
      <c r="D269" s="138"/>
      <c r="E269" s="149" t="s">
        <v>217</v>
      </c>
      <c r="F269" s="150">
        <v>0</v>
      </c>
      <c r="G269" s="174"/>
    </row>
    <row r="270" spans="2:7" ht="15" outlineLevel="1" x14ac:dyDescent="0.2">
      <c r="B270" s="123"/>
      <c r="C270" s="138"/>
      <c r="D270" s="138"/>
      <c r="E270" s="149" t="s">
        <v>224</v>
      </c>
      <c r="F270" s="150">
        <v>0.25</v>
      </c>
      <c r="G270" s="174"/>
    </row>
    <row r="271" spans="2:7" ht="15" outlineLevel="1" x14ac:dyDescent="0.2">
      <c r="B271" s="123"/>
      <c r="C271" s="138"/>
      <c r="D271" s="138"/>
      <c r="E271" s="149"/>
      <c r="F271" s="172"/>
      <c r="G271" s="174"/>
    </row>
    <row r="272" spans="2:7" ht="15" outlineLevel="1" x14ac:dyDescent="0.2">
      <c r="B272" s="123"/>
      <c r="C272" s="138"/>
      <c r="D272" s="138"/>
      <c r="E272" s="151"/>
      <c r="F272" s="167"/>
      <c r="G272" s="174"/>
    </row>
    <row r="273" spans="2:7" ht="15" outlineLevel="1" x14ac:dyDescent="0.2">
      <c r="B273" s="123"/>
      <c r="C273" s="138"/>
      <c r="D273" s="138"/>
      <c r="E273" s="161"/>
      <c r="F273" s="174"/>
      <c r="G273" s="174"/>
    </row>
    <row r="274" spans="2:7" ht="15" outlineLevel="1" x14ac:dyDescent="0.2">
      <c r="B274" s="123"/>
      <c r="C274" s="138"/>
      <c r="D274" s="138"/>
      <c r="E274" s="161"/>
      <c r="F274" s="174"/>
      <c r="G274" s="174"/>
    </row>
    <row r="275" spans="2:7" ht="15" outlineLevel="1" x14ac:dyDescent="0.2">
      <c r="B275" s="123"/>
      <c r="C275" s="138"/>
      <c r="D275" s="138"/>
      <c r="E275" s="161"/>
      <c r="F275" s="174"/>
      <c r="G275" s="174"/>
    </row>
    <row r="276" spans="2:7" ht="15" outlineLevel="1" x14ac:dyDescent="0.2">
      <c r="B276" s="123"/>
      <c r="C276" s="138"/>
      <c r="D276" s="138"/>
      <c r="E276" s="161"/>
      <c r="F276" s="174"/>
      <c r="G276" s="174"/>
    </row>
    <row r="277" spans="2:7" ht="15" outlineLevel="1" x14ac:dyDescent="0.2">
      <c r="B277" s="123"/>
      <c r="C277" s="138"/>
      <c r="D277" s="138"/>
      <c r="E277" s="161"/>
      <c r="F277" s="174"/>
      <c r="G277" s="174"/>
    </row>
    <row r="278" spans="2:7" ht="15" outlineLevel="1" x14ac:dyDescent="0.2">
      <c r="B278" s="123"/>
      <c r="C278" s="138"/>
      <c r="D278" s="138"/>
      <c r="E278" s="161"/>
      <c r="F278" s="174"/>
      <c r="G278" s="174"/>
    </row>
    <row r="279" spans="2:7" ht="15" outlineLevel="1" x14ac:dyDescent="0.2">
      <c r="B279" s="123">
        <v>10</v>
      </c>
      <c r="C279" s="147" t="s">
        <v>247</v>
      </c>
      <c r="D279" s="147"/>
      <c r="E279" s="147"/>
      <c r="F279" s="168"/>
      <c r="G279" s="138"/>
    </row>
    <row r="280" spans="2:7" ht="15" outlineLevel="1" x14ac:dyDescent="0.2">
      <c r="B280" s="123"/>
      <c r="C280" s="138"/>
      <c r="D280" s="138"/>
      <c r="E280" s="149" t="s">
        <v>213</v>
      </c>
      <c r="F280" s="150">
        <v>0</v>
      </c>
      <c r="G280" s="138"/>
    </row>
    <row r="281" spans="2:7" ht="21.6" outlineLevel="1" x14ac:dyDescent="0.2">
      <c r="B281" s="123"/>
      <c r="C281" s="138"/>
      <c r="D281" s="138"/>
      <c r="E281" s="149" t="s">
        <v>214</v>
      </c>
      <c r="F281" s="150">
        <v>0</v>
      </c>
      <c r="G281" s="138"/>
    </row>
    <row r="282" spans="2:7" ht="21.6" outlineLevel="1" x14ac:dyDescent="0.2">
      <c r="B282" s="123"/>
      <c r="C282" s="138"/>
      <c r="D282" s="138"/>
      <c r="E282" s="149" t="s">
        <v>215</v>
      </c>
      <c r="F282" s="150">
        <f>0.25*0</f>
        <v>0</v>
      </c>
      <c r="G282" s="138"/>
    </row>
    <row r="283" spans="2:7" ht="21.6" outlineLevel="1" x14ac:dyDescent="0.2">
      <c r="B283" s="123"/>
      <c r="C283" s="138"/>
      <c r="D283" s="138"/>
      <c r="E283" s="149" t="s">
        <v>219</v>
      </c>
      <c r="F283" s="150">
        <f>0.05*0</f>
        <v>0</v>
      </c>
      <c r="G283" s="138"/>
    </row>
    <row r="284" spans="2:7" ht="15" outlineLevel="1" x14ac:dyDescent="0.2">
      <c r="B284" s="123"/>
      <c r="C284" s="138"/>
      <c r="D284" s="138"/>
      <c r="E284" s="149" t="s">
        <v>217</v>
      </c>
      <c r="F284" s="150">
        <v>0</v>
      </c>
      <c r="G284" s="138"/>
    </row>
    <row r="285" spans="2:7" ht="15" outlineLevel="1" x14ac:dyDescent="0.2">
      <c r="B285" s="123"/>
      <c r="C285" s="138"/>
      <c r="D285" s="138"/>
      <c r="E285" s="149" t="s">
        <v>248</v>
      </c>
      <c r="F285" s="150">
        <v>3</v>
      </c>
      <c r="G285" s="138"/>
    </row>
    <row r="286" spans="2:7" ht="15" outlineLevel="1" x14ac:dyDescent="0.2">
      <c r="B286" s="123"/>
      <c r="C286" s="138"/>
      <c r="D286" s="138"/>
      <c r="E286" s="151"/>
      <c r="F286" s="167"/>
      <c r="G286" s="138"/>
    </row>
    <row r="287" spans="2:7" ht="15" outlineLevel="1" x14ac:dyDescent="0.2">
      <c r="B287" s="123"/>
      <c r="C287" s="138"/>
      <c r="D287" s="138"/>
      <c r="E287" s="151"/>
      <c r="F287" s="167"/>
      <c r="G287" s="138"/>
    </row>
    <row r="288" spans="2:7" ht="15" outlineLevel="1" x14ac:dyDescent="0.2">
      <c r="B288" s="123"/>
      <c r="C288" s="138"/>
      <c r="D288" s="138"/>
      <c r="E288" s="151"/>
      <c r="F288" s="167"/>
      <c r="G288" s="138"/>
    </row>
    <row r="289" spans="2:7" ht="15" outlineLevel="1" x14ac:dyDescent="0.2">
      <c r="B289" s="123"/>
      <c r="C289" s="138"/>
      <c r="D289" s="138"/>
      <c r="E289" s="151"/>
      <c r="F289" s="167"/>
      <c r="G289" s="138"/>
    </row>
    <row r="290" spans="2:7" ht="15" outlineLevel="1" x14ac:dyDescent="0.2">
      <c r="B290" s="123"/>
      <c r="C290" s="138"/>
      <c r="D290" s="138"/>
      <c r="E290" s="151"/>
      <c r="F290" s="167"/>
      <c r="G290" s="138"/>
    </row>
    <row r="291" spans="2:7" ht="15" outlineLevel="1" x14ac:dyDescent="0.2">
      <c r="B291" s="123"/>
      <c r="C291" s="138"/>
      <c r="D291" s="138"/>
      <c r="E291" s="151"/>
      <c r="F291" s="167"/>
      <c r="G291" s="138"/>
    </row>
    <row r="292" spans="2:7" ht="15" outlineLevel="1" x14ac:dyDescent="0.2">
      <c r="B292" s="123"/>
      <c r="C292" s="138"/>
      <c r="D292" s="138"/>
      <c r="E292" s="151"/>
      <c r="F292" s="167"/>
      <c r="G292" s="138"/>
    </row>
    <row r="293" spans="2:7" ht="15" outlineLevel="1" x14ac:dyDescent="0.2">
      <c r="B293" s="123"/>
      <c r="C293" s="138"/>
      <c r="D293" s="138"/>
      <c r="E293" s="151"/>
      <c r="F293" s="167"/>
      <c r="G293" s="138"/>
    </row>
    <row r="294" spans="2:7" ht="15" outlineLevel="1" x14ac:dyDescent="0.2">
      <c r="B294" s="123"/>
      <c r="C294" s="138"/>
      <c r="D294" s="138"/>
      <c r="E294" s="151"/>
      <c r="F294" s="167"/>
      <c r="G294" s="138"/>
    </row>
    <row r="295" spans="2:7" ht="15" outlineLevel="1" x14ac:dyDescent="0.2">
      <c r="B295" s="123"/>
      <c r="C295" s="138"/>
      <c r="D295" s="138"/>
      <c r="E295" s="151"/>
      <c r="F295" s="167"/>
      <c r="G295" s="138"/>
    </row>
    <row r="296" spans="2:7" ht="15" outlineLevel="1" x14ac:dyDescent="0.2">
      <c r="B296" s="123"/>
      <c r="C296" s="138"/>
      <c r="D296" s="138"/>
      <c r="E296" s="151"/>
      <c r="F296" s="167"/>
      <c r="G296" s="138"/>
    </row>
    <row r="297" spans="2:7" ht="15" outlineLevel="1" x14ac:dyDescent="0.2">
      <c r="B297" s="123"/>
      <c r="C297" s="138"/>
      <c r="D297" s="138"/>
      <c r="E297" s="151"/>
      <c r="F297" s="167"/>
      <c r="G297" s="138"/>
    </row>
    <row r="298" spans="2:7" ht="15" outlineLevel="1" x14ac:dyDescent="0.2">
      <c r="B298" s="123">
        <v>11</v>
      </c>
      <c r="C298" s="146" t="s">
        <v>249</v>
      </c>
      <c r="D298" s="147"/>
      <c r="E298" s="148"/>
      <c r="F298" s="148"/>
      <c r="G298" s="138"/>
    </row>
    <row r="299" spans="2:7" ht="15" outlineLevel="1" x14ac:dyDescent="0.2">
      <c r="B299" s="123"/>
      <c r="C299" s="138"/>
      <c r="D299" s="138"/>
      <c r="E299" s="149" t="s">
        <v>213</v>
      </c>
      <c r="F299" s="150">
        <v>0</v>
      </c>
      <c r="G299" s="138"/>
    </row>
    <row r="300" spans="2:7" ht="21.6" outlineLevel="1" x14ac:dyDescent="0.2">
      <c r="B300" s="123"/>
      <c r="C300" s="138"/>
      <c r="D300" s="138"/>
      <c r="E300" s="149" t="s">
        <v>214</v>
      </c>
      <c r="F300" s="150">
        <v>0</v>
      </c>
      <c r="G300" s="138"/>
    </row>
    <row r="301" spans="2:7" ht="21.6" outlineLevel="1" x14ac:dyDescent="0.2">
      <c r="B301" s="123"/>
      <c r="C301" s="138"/>
      <c r="D301" s="138"/>
      <c r="E301" s="149" t="s">
        <v>215</v>
      </c>
      <c r="F301" s="150">
        <f>0.25*0</f>
        <v>0</v>
      </c>
      <c r="G301" s="138"/>
    </row>
    <row r="302" spans="2:7" ht="21.6" outlineLevel="1" x14ac:dyDescent="0.2">
      <c r="B302" s="123"/>
      <c r="C302" s="138"/>
      <c r="D302" s="138"/>
      <c r="E302" s="149" t="s">
        <v>219</v>
      </c>
      <c r="F302" s="150">
        <f>0.05*0</f>
        <v>0</v>
      </c>
      <c r="G302" s="138"/>
    </row>
    <row r="303" spans="2:7" ht="15" outlineLevel="1" x14ac:dyDescent="0.2">
      <c r="B303" s="123"/>
      <c r="C303" s="138"/>
      <c r="D303" s="138"/>
      <c r="E303" s="149" t="s">
        <v>217</v>
      </c>
      <c r="F303" s="150">
        <v>0</v>
      </c>
      <c r="G303" s="138"/>
    </row>
    <row r="304" spans="2:7" ht="15" outlineLevel="1" x14ac:dyDescent="0.2">
      <c r="B304" s="123"/>
      <c r="C304" s="138"/>
      <c r="D304" s="138"/>
      <c r="E304" s="149" t="s">
        <v>248</v>
      </c>
      <c r="F304" s="150">
        <v>3</v>
      </c>
      <c r="G304" s="138"/>
    </row>
    <row r="305" spans="2:7" ht="15" outlineLevel="1" x14ac:dyDescent="0.2">
      <c r="B305" s="123"/>
      <c r="C305" s="138"/>
      <c r="D305" s="138"/>
      <c r="E305" s="151"/>
      <c r="F305" s="138"/>
      <c r="G305" s="138"/>
    </row>
    <row r="306" spans="2:7" ht="15" outlineLevel="1" x14ac:dyDescent="0.2">
      <c r="B306" s="123"/>
      <c r="C306" s="138"/>
      <c r="D306" s="138"/>
      <c r="E306" s="151"/>
      <c r="F306" s="138"/>
      <c r="G306" s="138"/>
    </row>
    <row r="307" spans="2:7" ht="15" outlineLevel="1" x14ac:dyDescent="0.2">
      <c r="B307" s="123"/>
      <c r="C307" s="138"/>
      <c r="D307" s="138"/>
      <c r="E307" s="151"/>
      <c r="F307" s="138"/>
      <c r="G307" s="138"/>
    </row>
    <row r="308" spans="2:7" ht="15" outlineLevel="1" x14ac:dyDescent="0.2">
      <c r="B308" s="123"/>
      <c r="C308" s="138"/>
      <c r="D308" s="138"/>
      <c r="E308" s="151"/>
      <c r="F308" s="138"/>
      <c r="G308" s="138"/>
    </row>
    <row r="309" spans="2:7" ht="15" outlineLevel="1" x14ac:dyDescent="0.2">
      <c r="B309" s="123"/>
      <c r="C309" s="138"/>
      <c r="D309" s="138"/>
      <c r="E309" s="151"/>
      <c r="F309" s="138"/>
      <c r="G309" s="138"/>
    </row>
    <row r="310" spans="2:7" ht="15" outlineLevel="1" x14ac:dyDescent="0.2">
      <c r="B310" s="123"/>
      <c r="C310" s="138"/>
      <c r="D310" s="138"/>
      <c r="E310" s="151"/>
      <c r="F310" s="138"/>
      <c r="G310" s="138"/>
    </row>
    <row r="311" spans="2:7" ht="15" outlineLevel="1" x14ac:dyDescent="0.2">
      <c r="B311" s="123"/>
      <c r="C311" s="138"/>
      <c r="D311" s="138"/>
      <c r="E311" s="151"/>
      <c r="F311" s="138"/>
      <c r="G311" s="138"/>
    </row>
    <row r="312" spans="2:7" ht="15" outlineLevel="1" x14ac:dyDescent="0.2">
      <c r="B312" s="123"/>
      <c r="C312" s="138"/>
      <c r="D312" s="138"/>
      <c r="E312" s="151"/>
      <c r="F312" s="138"/>
      <c r="G312" s="138"/>
    </row>
    <row r="313" spans="2:7" ht="15" outlineLevel="1" x14ac:dyDescent="0.2">
      <c r="B313" s="123"/>
      <c r="C313" s="138"/>
      <c r="D313" s="138"/>
      <c r="E313" s="151"/>
      <c r="F313" s="138"/>
      <c r="G313" s="138"/>
    </row>
    <row r="314" spans="2:7" ht="15" outlineLevel="1" x14ac:dyDescent="0.2">
      <c r="B314" s="123"/>
      <c r="C314" s="138"/>
      <c r="D314" s="138"/>
      <c r="E314" s="151"/>
      <c r="F314" s="138"/>
      <c r="G314" s="138"/>
    </row>
    <row r="315" spans="2:7" ht="15" outlineLevel="1" x14ac:dyDescent="0.2">
      <c r="B315" s="123"/>
      <c r="C315" s="138"/>
      <c r="D315" s="138"/>
      <c r="E315" s="151"/>
      <c r="F315" s="138"/>
      <c r="G315" s="138"/>
    </row>
    <row r="316" spans="2:7" ht="15" outlineLevel="1" x14ac:dyDescent="0.2">
      <c r="B316" s="123"/>
      <c r="C316" s="138"/>
      <c r="D316" s="138"/>
      <c r="E316" s="151"/>
      <c r="F316" s="138"/>
      <c r="G316" s="138"/>
    </row>
    <row r="317" spans="2:7" ht="15" outlineLevel="1" x14ac:dyDescent="0.2">
      <c r="B317" s="131"/>
      <c r="C317" s="138"/>
      <c r="D317" s="138"/>
      <c r="E317" s="152"/>
      <c r="F317" s="138"/>
      <c r="G317" s="138"/>
    </row>
    <row r="318" spans="2:7" ht="15" x14ac:dyDescent="0.2">
      <c r="B318" s="114" t="s">
        <v>250</v>
      </c>
      <c r="C318" s="115"/>
      <c r="D318" s="116"/>
      <c r="E318" s="117"/>
      <c r="F318" s="145"/>
      <c r="G318" s="175"/>
    </row>
    <row r="319" spans="2:7" ht="15" outlineLevel="1" x14ac:dyDescent="0.2">
      <c r="B319" s="123">
        <v>1</v>
      </c>
      <c r="C319" s="146" t="s">
        <v>239</v>
      </c>
      <c r="D319" s="147"/>
      <c r="E319" s="148"/>
      <c r="F319" s="148"/>
      <c r="G319" s="138"/>
    </row>
    <row r="320" spans="2:7" ht="15" outlineLevel="1" x14ac:dyDescent="0.2">
      <c r="B320" s="123"/>
      <c r="C320" s="138"/>
      <c r="D320" s="138"/>
      <c r="E320" s="149" t="s">
        <v>213</v>
      </c>
      <c r="F320" s="150">
        <v>0</v>
      </c>
      <c r="G320" s="138"/>
    </row>
    <row r="321" spans="2:7" ht="21.6" outlineLevel="1" x14ac:dyDescent="0.2">
      <c r="B321" s="123"/>
      <c r="C321" s="138"/>
      <c r="D321" s="138"/>
      <c r="E321" s="149" t="s">
        <v>214</v>
      </c>
      <c r="F321" s="150">
        <v>0</v>
      </c>
      <c r="G321" s="138"/>
    </row>
    <row r="322" spans="2:7" ht="21.6" outlineLevel="1" x14ac:dyDescent="0.2">
      <c r="B322" s="123"/>
      <c r="C322" s="138"/>
      <c r="D322" s="138"/>
      <c r="E322" s="149" t="s">
        <v>215</v>
      </c>
      <c r="F322" s="150">
        <f>0.25*0</f>
        <v>0</v>
      </c>
      <c r="G322" s="138"/>
    </row>
    <row r="323" spans="2:7" ht="21.6" outlineLevel="1" x14ac:dyDescent="0.2">
      <c r="B323" s="123"/>
      <c r="C323" s="138"/>
      <c r="D323" s="138"/>
      <c r="E323" s="149" t="s">
        <v>219</v>
      </c>
      <c r="F323" s="150">
        <f>0.05*0</f>
        <v>0</v>
      </c>
      <c r="G323" s="138"/>
    </row>
    <row r="324" spans="2:7" ht="15" outlineLevel="1" x14ac:dyDescent="0.2">
      <c r="B324" s="123"/>
      <c r="C324" s="138"/>
      <c r="D324" s="138"/>
      <c r="E324" s="149" t="s">
        <v>217</v>
      </c>
      <c r="F324" s="150">
        <v>0</v>
      </c>
      <c r="G324" s="138"/>
    </row>
    <row r="325" spans="2:7" ht="15" outlineLevel="1" x14ac:dyDescent="0.2">
      <c r="B325" s="123"/>
      <c r="C325" s="138"/>
      <c r="D325" s="138"/>
      <c r="E325" s="149" t="s">
        <v>251</v>
      </c>
      <c r="F325" s="150">
        <v>1</v>
      </c>
      <c r="G325" s="138"/>
    </row>
    <row r="326" spans="2:7" ht="15" outlineLevel="1" x14ac:dyDescent="0.2">
      <c r="B326" s="123"/>
      <c r="C326" s="138"/>
      <c r="D326" s="138"/>
      <c r="E326" s="151"/>
      <c r="F326" s="138"/>
      <c r="G326" s="138"/>
    </row>
    <row r="327" spans="2:7" ht="15" outlineLevel="1" x14ac:dyDescent="0.2">
      <c r="B327" s="123"/>
      <c r="C327" s="138"/>
      <c r="D327" s="138"/>
      <c r="E327" s="151"/>
      <c r="F327" s="138"/>
      <c r="G327" s="138"/>
    </row>
    <row r="328" spans="2:7" ht="15" outlineLevel="1" x14ac:dyDescent="0.2">
      <c r="B328" s="123"/>
      <c r="C328" s="138"/>
      <c r="D328" s="138"/>
      <c r="E328" s="151"/>
      <c r="F328" s="138"/>
      <c r="G328" s="138"/>
    </row>
    <row r="329" spans="2:7" ht="15" outlineLevel="1" x14ac:dyDescent="0.2">
      <c r="B329" s="123"/>
      <c r="C329" s="138"/>
      <c r="D329" s="138"/>
      <c r="E329" s="151"/>
      <c r="F329" s="138"/>
      <c r="G329" s="138"/>
    </row>
    <row r="330" spans="2:7" ht="15" outlineLevel="1" x14ac:dyDescent="0.2">
      <c r="B330" s="123"/>
      <c r="C330" s="138"/>
      <c r="D330" s="138"/>
      <c r="E330" s="151"/>
      <c r="F330" s="138"/>
      <c r="G330" s="138"/>
    </row>
    <row r="331" spans="2:7" ht="15" outlineLevel="1" x14ac:dyDescent="0.2">
      <c r="B331" s="123"/>
      <c r="C331" s="138"/>
      <c r="D331" s="138"/>
      <c r="E331" s="151"/>
      <c r="F331" s="138"/>
      <c r="G331" s="138"/>
    </row>
    <row r="332" spans="2:7" ht="15" outlineLevel="1" x14ac:dyDescent="0.2">
      <c r="B332" s="123"/>
      <c r="C332" s="138"/>
      <c r="D332" s="138"/>
      <c r="E332" s="151"/>
      <c r="F332" s="138"/>
      <c r="G332" s="138"/>
    </row>
    <row r="333" spans="2:7" ht="15" outlineLevel="1" x14ac:dyDescent="0.2">
      <c r="B333" s="123"/>
      <c r="C333" s="138"/>
      <c r="D333" s="138"/>
      <c r="E333" s="151"/>
      <c r="F333" s="138"/>
      <c r="G333" s="138"/>
    </row>
    <row r="334" spans="2:7" ht="15" outlineLevel="1" x14ac:dyDescent="0.2">
      <c r="B334" s="123"/>
      <c r="C334" s="138"/>
      <c r="D334" s="138"/>
      <c r="E334" s="151"/>
      <c r="F334" s="138"/>
      <c r="G334" s="138"/>
    </row>
    <row r="335" spans="2:7" ht="15" outlineLevel="1" x14ac:dyDescent="0.2">
      <c r="B335" s="123"/>
      <c r="C335" s="138"/>
      <c r="D335" s="138"/>
      <c r="E335" s="151"/>
      <c r="F335" s="138"/>
      <c r="G335" s="138"/>
    </row>
    <row r="336" spans="2:7" ht="15" outlineLevel="1" x14ac:dyDescent="0.2">
      <c r="B336" s="123"/>
      <c r="C336" s="138"/>
      <c r="D336" s="138"/>
      <c r="E336" s="151"/>
      <c r="F336" s="138"/>
      <c r="G336" s="138"/>
    </row>
    <row r="337" spans="2:7" ht="15" outlineLevel="1" x14ac:dyDescent="0.2">
      <c r="B337" s="123"/>
      <c r="C337" s="138"/>
      <c r="D337" s="138"/>
      <c r="E337" s="151"/>
      <c r="F337" s="138"/>
      <c r="G337" s="138"/>
    </row>
    <row r="338" spans="2:7" ht="207.75" customHeight="1" outlineLevel="1" x14ac:dyDescent="0.2">
      <c r="B338" s="131"/>
      <c r="C338" s="138"/>
      <c r="D338" s="138"/>
      <c r="E338" s="152"/>
      <c r="F338" s="138"/>
      <c r="G338" s="138"/>
    </row>
    <row r="339" spans="2:7" ht="15" outlineLevel="1" x14ac:dyDescent="0.2">
      <c r="B339" s="123">
        <v>2</v>
      </c>
      <c r="C339" s="146" t="s">
        <v>246</v>
      </c>
      <c r="D339" s="147"/>
      <c r="E339" s="148"/>
      <c r="F339" s="148"/>
      <c r="G339" s="138"/>
    </row>
    <row r="340" spans="2:7" ht="15" outlineLevel="1" x14ac:dyDescent="0.2">
      <c r="B340" s="123"/>
      <c r="C340" s="138"/>
      <c r="D340" s="138"/>
      <c r="E340" s="149" t="s">
        <v>213</v>
      </c>
      <c r="F340" s="150">
        <v>0</v>
      </c>
      <c r="G340" s="138"/>
    </row>
    <row r="341" spans="2:7" ht="21.6" outlineLevel="1" x14ac:dyDescent="0.2">
      <c r="B341" s="123"/>
      <c r="C341" s="138"/>
      <c r="D341" s="138"/>
      <c r="E341" s="149" t="s">
        <v>214</v>
      </c>
      <c r="F341" s="150">
        <v>0</v>
      </c>
      <c r="G341" s="138"/>
    </row>
    <row r="342" spans="2:7" ht="21.6" outlineLevel="1" x14ac:dyDescent="0.2">
      <c r="B342" s="123"/>
      <c r="C342" s="138"/>
      <c r="D342" s="138"/>
      <c r="E342" s="149" t="s">
        <v>215</v>
      </c>
      <c r="F342" s="150">
        <f>0.25*0</f>
        <v>0</v>
      </c>
      <c r="G342" s="138"/>
    </row>
    <row r="343" spans="2:7" ht="21.6" outlineLevel="1" x14ac:dyDescent="0.2">
      <c r="B343" s="123"/>
      <c r="C343" s="138"/>
      <c r="D343" s="138"/>
      <c r="E343" s="149" t="s">
        <v>219</v>
      </c>
      <c r="F343" s="150">
        <f>0.05*0</f>
        <v>0</v>
      </c>
      <c r="G343" s="138"/>
    </row>
    <row r="344" spans="2:7" ht="15" outlineLevel="1" x14ac:dyDescent="0.2">
      <c r="B344" s="123"/>
      <c r="C344" s="138"/>
      <c r="D344" s="138"/>
      <c r="E344" s="149" t="s">
        <v>217</v>
      </c>
      <c r="F344" s="150">
        <v>0</v>
      </c>
      <c r="G344" s="138"/>
    </row>
    <row r="345" spans="2:7" ht="15" outlineLevel="1" x14ac:dyDescent="0.2">
      <c r="B345" s="123"/>
      <c r="C345" s="138"/>
      <c r="D345" s="138"/>
      <c r="E345" s="149" t="s">
        <v>252</v>
      </c>
      <c r="F345" s="150">
        <v>0.5</v>
      </c>
      <c r="G345" s="138"/>
    </row>
    <row r="346" spans="2:7" ht="15" outlineLevel="1" x14ac:dyDescent="0.2">
      <c r="B346" s="123"/>
      <c r="C346" s="138"/>
      <c r="D346" s="138"/>
      <c r="E346" s="151"/>
      <c r="F346" s="138"/>
      <c r="G346" s="138"/>
    </row>
    <row r="347" spans="2:7" ht="15" outlineLevel="1" x14ac:dyDescent="0.2">
      <c r="B347" s="123"/>
      <c r="C347" s="138"/>
      <c r="D347" s="138"/>
      <c r="E347" s="151"/>
      <c r="F347" s="138"/>
      <c r="G347" s="138"/>
    </row>
    <row r="348" spans="2:7" ht="15" outlineLevel="1" x14ac:dyDescent="0.2">
      <c r="B348" s="123"/>
      <c r="C348" s="138"/>
      <c r="D348" s="138"/>
      <c r="E348" s="151"/>
      <c r="F348" s="138"/>
      <c r="G348" s="138"/>
    </row>
    <row r="349" spans="2:7" ht="15" outlineLevel="1" x14ac:dyDescent="0.2">
      <c r="B349" s="123"/>
      <c r="C349" s="138"/>
      <c r="D349" s="138"/>
      <c r="E349" s="151"/>
      <c r="F349" s="138"/>
      <c r="G349" s="138"/>
    </row>
    <row r="350" spans="2:7" ht="15" outlineLevel="1" x14ac:dyDescent="0.2">
      <c r="B350" s="123"/>
      <c r="C350" s="138"/>
      <c r="D350" s="138"/>
      <c r="E350" s="151"/>
      <c r="F350" s="138"/>
      <c r="G350" s="138"/>
    </row>
    <row r="351" spans="2:7" ht="15" outlineLevel="1" x14ac:dyDescent="0.2">
      <c r="B351" s="123"/>
      <c r="C351" s="138"/>
      <c r="D351" s="138"/>
      <c r="E351" s="151"/>
      <c r="F351" s="138"/>
      <c r="G351" s="138"/>
    </row>
    <row r="352" spans="2:7" ht="15" outlineLevel="1" x14ac:dyDescent="0.2">
      <c r="B352" s="123"/>
      <c r="C352" s="138"/>
      <c r="D352" s="138"/>
      <c r="E352" s="151"/>
      <c r="F352" s="138"/>
      <c r="G352" s="138"/>
    </row>
    <row r="353" spans="2:7" ht="15" outlineLevel="1" x14ac:dyDescent="0.2">
      <c r="B353" s="123"/>
      <c r="C353" s="138"/>
      <c r="D353" s="138"/>
      <c r="E353" s="151"/>
      <c r="F353" s="138"/>
      <c r="G353" s="138"/>
    </row>
    <row r="354" spans="2:7" ht="15" outlineLevel="1" x14ac:dyDescent="0.2">
      <c r="B354" s="123"/>
      <c r="C354" s="138"/>
      <c r="D354" s="138"/>
      <c r="E354" s="151"/>
      <c r="F354" s="138"/>
      <c r="G354" s="138"/>
    </row>
    <row r="355" spans="2:7" ht="15" outlineLevel="1" x14ac:dyDescent="0.2">
      <c r="B355" s="123"/>
      <c r="C355" s="138"/>
      <c r="D355" s="138"/>
      <c r="E355" s="151"/>
      <c r="F355" s="138"/>
      <c r="G355" s="138"/>
    </row>
    <row r="356" spans="2:7" ht="15" outlineLevel="1" x14ac:dyDescent="0.2">
      <c r="B356" s="123"/>
      <c r="C356" s="138"/>
      <c r="D356" s="138"/>
      <c r="E356" s="151"/>
      <c r="F356" s="138"/>
      <c r="G356" s="138"/>
    </row>
    <row r="357" spans="2:7" ht="15" outlineLevel="1" x14ac:dyDescent="0.2">
      <c r="B357" s="123"/>
      <c r="C357" s="138"/>
      <c r="D357" s="138"/>
      <c r="E357" s="151"/>
      <c r="F357" s="138"/>
      <c r="G357" s="138"/>
    </row>
    <row r="358" spans="2:7" ht="15" outlineLevel="1" x14ac:dyDescent="0.2">
      <c r="B358" s="131"/>
      <c r="C358" s="138"/>
      <c r="D358" s="138"/>
      <c r="E358" s="152"/>
      <c r="F358" s="138"/>
      <c r="G358" s="138"/>
    </row>
    <row r="359" spans="2:7" ht="15" x14ac:dyDescent="0.2">
      <c r="B359" s="141"/>
      <c r="C359" s="140"/>
      <c r="D359" s="125"/>
      <c r="E359" s="126"/>
      <c r="F359" s="126"/>
      <c r="G359" s="139"/>
    </row>
    <row r="360" spans="2:7" ht="15" x14ac:dyDescent="0.2">
      <c r="B360" s="176"/>
      <c r="C360" s="177"/>
      <c r="D360" s="177"/>
      <c r="E360" s="126"/>
      <c r="F360" s="126"/>
      <c r="G360" s="178"/>
    </row>
    <row r="361" spans="2:7" x14ac:dyDescent="0.2">
      <c r="E361" s="175" t="s">
        <v>207</v>
      </c>
      <c r="F361" s="179">
        <f>SUM(F3:F359)</f>
        <v>42.15</v>
      </c>
    </row>
  </sheetData>
  <phoneticPr fontId="6"/>
  <conditionalFormatting sqref="B1:D1 B2">
    <cfRule type="expression" dxfId="1" priority="2">
      <formula>$E1&lt;&gt;""</formula>
    </cfRule>
  </conditionalFormatting>
  <conditionalFormatting sqref="B318">
    <cfRule type="expression" dxfId="0" priority="1">
      <formula>$E318&lt;&gt;""</formula>
    </cfRule>
  </conditionalFormatting>
  <pageMargins left="0.39583333333333331" right="0.25" top="0.75" bottom="0.75" header="0.3" footer="0.3"/>
  <pageSetup paperSize="9" scale="80" orientation="landscape" r:id="rId1"/>
  <rowBreaks count="2" manualBreakCount="2">
    <brk id="378" max="6" man="1"/>
    <brk id="440" max="142" man="1"/>
  </rowBreaks>
  <colBreaks count="1" manualBreakCount="1">
    <brk id="7" max="333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7"/>
  <sheetViews>
    <sheetView tabSelected="1" workbookViewId="0">
      <selection activeCell="D8" sqref="D8"/>
    </sheetView>
  </sheetViews>
  <sheetFormatPr defaultColWidth="8" defaultRowHeight="13.2" x14ac:dyDescent="0.2"/>
  <cols>
    <col min="1" max="1" width="4" style="58" customWidth="1"/>
    <col min="2" max="3" width="9.26953125" style="58" customWidth="1"/>
    <col min="4" max="4" width="33.08984375" style="58" customWidth="1"/>
    <col min="5" max="5" width="15.6328125" style="58" bestFit="1" customWidth="1"/>
    <col min="6" max="8" width="9.6328125" style="58" customWidth="1"/>
    <col min="9" max="9" width="9.36328125" style="58" customWidth="1"/>
    <col min="10" max="10" width="11" style="58" customWidth="1"/>
    <col min="11" max="11" width="9.36328125" style="58" customWidth="1"/>
    <col min="12" max="12" width="0.26953125" style="58" hidden="1" customWidth="1"/>
    <col min="13" max="13" width="0.36328125" style="58" hidden="1" customWidth="1"/>
    <col min="14" max="14" width="8.984375E-2" style="58" hidden="1" customWidth="1"/>
    <col min="15" max="15" width="0.26953125" style="58" hidden="1" customWidth="1"/>
    <col min="16" max="16" width="5.6328125" style="58" customWidth="1"/>
    <col min="17" max="17" width="4.81640625" style="58" customWidth="1"/>
    <col min="18" max="18" width="11.7265625" style="58" bestFit="1" customWidth="1"/>
    <col min="19" max="19" width="16.26953125" style="58" bestFit="1" customWidth="1"/>
    <col min="20" max="21" width="14" style="58" bestFit="1" customWidth="1"/>
    <col min="22" max="23" width="14" style="58" customWidth="1"/>
    <col min="24" max="25" width="14" style="58" bestFit="1" customWidth="1"/>
    <col min="26" max="26" width="23.90625" style="58" hidden="1" customWidth="1"/>
    <col min="27" max="28" width="14" style="58" hidden="1" customWidth="1"/>
    <col min="29" max="29" width="10.6328125" style="60" customWidth="1"/>
    <col min="30" max="30" width="8.36328125" style="58" bestFit="1" customWidth="1"/>
    <col min="31" max="16384" width="8" style="58"/>
  </cols>
  <sheetData>
    <row r="1" spans="1:29" s="4" customFormat="1" ht="13.8" thickBo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4" customFormat="1" x14ac:dyDescent="0.2">
      <c r="A2" s="5"/>
      <c r="B2" s="224" t="s">
        <v>1</v>
      </c>
      <c r="C2" s="224" t="s">
        <v>2</v>
      </c>
      <c r="D2" s="226" t="s">
        <v>3</v>
      </c>
      <c r="E2" s="226" t="s">
        <v>4</v>
      </c>
      <c r="F2" s="229" t="s">
        <v>5</v>
      </c>
      <c r="G2" s="230"/>
      <c r="H2" s="230"/>
      <c r="I2" s="230"/>
      <c r="J2" s="230"/>
      <c r="K2" s="230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6"/>
      <c r="AB2" s="6"/>
      <c r="AC2" s="219" t="s">
        <v>6</v>
      </c>
    </row>
    <row r="3" spans="1:29" s="4" customFormat="1" x14ac:dyDescent="0.2">
      <c r="A3" s="5"/>
      <c r="B3" s="225"/>
      <c r="C3" s="225"/>
      <c r="D3" s="227"/>
      <c r="E3" s="228"/>
      <c r="F3" s="221" t="s">
        <v>7</v>
      </c>
      <c r="G3" s="7"/>
      <c r="H3" s="7"/>
      <c r="I3" s="221" t="s">
        <v>8</v>
      </c>
      <c r="J3" s="221" t="s">
        <v>9</v>
      </c>
      <c r="K3" s="221" t="s">
        <v>10</v>
      </c>
      <c r="L3" s="221" t="s">
        <v>11</v>
      </c>
      <c r="M3" s="221" t="s">
        <v>12</v>
      </c>
      <c r="N3" s="221" t="s">
        <v>13</v>
      </c>
      <c r="O3" s="221" t="s">
        <v>14</v>
      </c>
      <c r="P3" s="221" t="s">
        <v>15</v>
      </c>
      <c r="Q3" s="221" t="s">
        <v>16</v>
      </c>
      <c r="R3" s="221" t="s">
        <v>17</v>
      </c>
      <c r="S3" s="221" t="s">
        <v>18</v>
      </c>
      <c r="T3" s="221" t="s">
        <v>19</v>
      </c>
      <c r="U3" s="221" t="s">
        <v>20</v>
      </c>
      <c r="V3" s="221" t="s">
        <v>21</v>
      </c>
      <c r="W3" s="221" t="s">
        <v>22</v>
      </c>
      <c r="X3" s="221" t="s">
        <v>23</v>
      </c>
      <c r="Y3" s="221" t="s">
        <v>24</v>
      </c>
      <c r="Z3" s="221" t="s">
        <v>25</v>
      </c>
      <c r="AA3" s="8"/>
      <c r="AB3" s="8"/>
      <c r="AC3" s="220"/>
    </row>
    <row r="4" spans="1:29" s="4" customFormat="1" ht="48" customHeight="1" thickBot="1" x14ac:dyDescent="0.25">
      <c r="A4" s="5"/>
      <c r="B4" s="225"/>
      <c r="C4" s="225"/>
      <c r="D4" s="227"/>
      <c r="E4" s="228"/>
      <c r="F4" s="222"/>
      <c r="G4" s="9" t="s">
        <v>26</v>
      </c>
      <c r="H4" s="9" t="s">
        <v>27</v>
      </c>
      <c r="I4" s="223"/>
      <c r="J4" s="223"/>
      <c r="K4" s="223"/>
      <c r="L4" s="223"/>
      <c r="M4" s="223"/>
      <c r="N4" s="223"/>
      <c r="O4" s="222"/>
      <c r="P4" s="222"/>
      <c r="Q4" s="222"/>
      <c r="R4" s="222"/>
      <c r="S4" s="222"/>
      <c r="T4" s="222"/>
      <c r="U4" s="241"/>
      <c r="V4" s="222"/>
      <c r="W4" s="222"/>
      <c r="X4" s="222"/>
      <c r="Y4" s="222"/>
      <c r="Z4" s="222"/>
      <c r="AA4" s="10" t="s">
        <v>28</v>
      </c>
      <c r="AB4" s="10" t="s">
        <v>29</v>
      </c>
      <c r="AC4" s="220"/>
    </row>
    <row r="5" spans="1:29" s="4" customFormat="1" x14ac:dyDescent="0.2">
      <c r="A5" s="5"/>
      <c r="B5" s="11"/>
      <c r="C5" s="11"/>
      <c r="D5" s="12" t="s">
        <v>30</v>
      </c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5"/>
    </row>
    <row r="6" spans="1:29" s="4" customFormat="1" ht="15" x14ac:dyDescent="0.2">
      <c r="A6" s="16"/>
      <c r="B6" s="17">
        <v>1</v>
      </c>
      <c r="C6" s="18" t="s">
        <v>253</v>
      </c>
      <c r="D6" s="19" t="s">
        <v>254</v>
      </c>
      <c r="E6" s="20" t="s">
        <v>31</v>
      </c>
      <c r="F6" s="21">
        <f t="shared" ref="F6:F7" si="0">IF($E6="超高",SUM(L6:S6)*0.3,IF($E6="高", SUM(L6:S6)*0.25,IF($E6="中", SUM(L6:S6)*0.2, SUM(L6:S6)*0.15)))</f>
        <v>17</v>
      </c>
      <c r="G6" s="21">
        <f t="shared" ref="G6:G8" si="1">F6*2/3</f>
        <v>11.333333333333334</v>
      </c>
      <c r="H6" s="21">
        <f t="shared" ref="H6:H8" si="2">F6*1/3</f>
        <v>5.666666666666667</v>
      </c>
      <c r="I6" s="22"/>
      <c r="J6" s="23"/>
      <c r="K6" s="22"/>
      <c r="L6" s="24"/>
      <c r="M6" s="25"/>
      <c r="N6" s="24"/>
      <c r="O6" s="26">
        <v>0</v>
      </c>
      <c r="P6" s="22"/>
      <c r="Q6" s="22"/>
      <c r="R6" s="22">
        <v>45</v>
      </c>
      <c r="S6" s="27">
        <v>40</v>
      </c>
      <c r="T6" s="28">
        <f t="shared" ref="T6:T9" si="3">SUM(P6:S6)*0.1</f>
        <v>8.5</v>
      </c>
      <c r="U6" s="29">
        <f t="shared" ref="U6:U9" si="4">SUM(R6:S6)*0.15</f>
        <v>12.75</v>
      </c>
      <c r="V6" s="30">
        <f t="shared" ref="V6:V9" si="5">SUM(R6:S6)*0.4</f>
        <v>34</v>
      </c>
      <c r="W6" s="30">
        <f t="shared" ref="W6:W9" si="6">V6*0.1</f>
        <v>3.4000000000000004</v>
      </c>
      <c r="X6" s="29">
        <f>SUM(R6:S6)*0.4</f>
        <v>34</v>
      </c>
      <c r="Y6" s="31">
        <v>4</v>
      </c>
      <c r="Z6" s="29">
        <v>0</v>
      </c>
      <c r="AA6" s="32">
        <v>0</v>
      </c>
      <c r="AB6" s="32">
        <v>0</v>
      </c>
      <c r="AC6" s="33">
        <f t="shared" ref="AC6:AC8" si="7">F6+SUM(I6:Z6)</f>
        <v>198.65</v>
      </c>
    </row>
    <row r="7" spans="1:29" s="4" customFormat="1" ht="15" x14ac:dyDescent="0.2">
      <c r="A7" s="16"/>
      <c r="B7" s="17">
        <v>2</v>
      </c>
      <c r="C7" s="18" t="s">
        <v>255</v>
      </c>
      <c r="D7" s="19" t="s">
        <v>257</v>
      </c>
      <c r="E7" s="20" t="s">
        <v>31</v>
      </c>
      <c r="F7" s="21">
        <f t="shared" si="0"/>
        <v>0.60000000000000009</v>
      </c>
      <c r="G7" s="21">
        <f t="shared" si="1"/>
        <v>0.40000000000000008</v>
      </c>
      <c r="H7" s="21">
        <f t="shared" si="2"/>
        <v>0.20000000000000004</v>
      </c>
      <c r="I7" s="22"/>
      <c r="J7" s="23"/>
      <c r="K7" s="22"/>
      <c r="L7" s="24"/>
      <c r="M7" s="25"/>
      <c r="N7" s="24"/>
      <c r="O7" s="26">
        <v>0</v>
      </c>
      <c r="P7" s="22"/>
      <c r="Q7" s="22"/>
      <c r="R7" s="22">
        <v>1</v>
      </c>
      <c r="S7" s="27">
        <v>2</v>
      </c>
      <c r="T7" s="28">
        <f t="shared" si="3"/>
        <v>0.30000000000000004</v>
      </c>
      <c r="U7" s="29">
        <f t="shared" si="4"/>
        <v>0.44999999999999996</v>
      </c>
      <c r="V7" s="30">
        <f t="shared" si="5"/>
        <v>1.2000000000000002</v>
      </c>
      <c r="W7" s="30">
        <f t="shared" si="6"/>
        <v>0.12000000000000002</v>
      </c>
      <c r="X7" s="29">
        <f t="shared" ref="X7:X9" si="8">SUM(R7:S7)*0.35</f>
        <v>1.0499999999999998</v>
      </c>
      <c r="Y7" s="31">
        <v>1</v>
      </c>
      <c r="Z7" s="29">
        <v>0</v>
      </c>
      <c r="AA7" s="32">
        <v>0</v>
      </c>
      <c r="AB7" s="32">
        <v>0</v>
      </c>
      <c r="AC7" s="33">
        <f t="shared" si="7"/>
        <v>7.7200000000000006</v>
      </c>
    </row>
    <row r="8" spans="1:29" s="4" customFormat="1" ht="15" x14ac:dyDescent="0.2">
      <c r="A8" s="16"/>
      <c r="B8" s="17">
        <v>3</v>
      </c>
      <c r="C8" s="18"/>
      <c r="D8" s="19"/>
      <c r="E8" s="20" t="s">
        <v>31</v>
      </c>
      <c r="F8" s="21">
        <f t="shared" ref="F8:F9" si="9">IF($E8="超高",SUM(L8:S8)*0.3,IF($E8="高", SUM(L8:S8)*0.25,IF($E8="中", SUM(L8:S8)*0.2, SUM(L8:S8)*0.15)))</f>
        <v>0</v>
      </c>
      <c r="G8" s="21">
        <f t="shared" si="1"/>
        <v>0</v>
      </c>
      <c r="H8" s="21">
        <f t="shared" si="2"/>
        <v>0</v>
      </c>
      <c r="I8" s="22"/>
      <c r="J8" s="23"/>
      <c r="K8" s="22"/>
      <c r="L8" s="24"/>
      <c r="M8" s="25"/>
      <c r="N8" s="24"/>
      <c r="O8" s="26">
        <v>0</v>
      </c>
      <c r="P8" s="22"/>
      <c r="Q8" s="22"/>
      <c r="R8" s="22"/>
      <c r="S8" s="27"/>
      <c r="T8" s="28">
        <f t="shared" si="3"/>
        <v>0</v>
      </c>
      <c r="U8" s="29">
        <f t="shared" si="4"/>
        <v>0</v>
      </c>
      <c r="V8" s="30">
        <f t="shared" si="5"/>
        <v>0</v>
      </c>
      <c r="W8" s="30">
        <f t="shared" si="6"/>
        <v>0</v>
      </c>
      <c r="X8" s="29">
        <f t="shared" si="8"/>
        <v>0</v>
      </c>
      <c r="Y8" s="31"/>
      <c r="Z8" s="29">
        <v>0</v>
      </c>
      <c r="AA8" s="32">
        <v>0</v>
      </c>
      <c r="AB8" s="32">
        <v>0</v>
      </c>
      <c r="AC8" s="33">
        <f t="shared" si="7"/>
        <v>0</v>
      </c>
    </row>
    <row r="9" spans="1:29" s="4" customFormat="1" ht="15" x14ac:dyDescent="0.2">
      <c r="A9" s="16"/>
      <c r="B9" s="17">
        <v>4</v>
      </c>
      <c r="C9" s="18"/>
      <c r="D9" s="19"/>
      <c r="E9" s="20" t="s">
        <v>31</v>
      </c>
      <c r="F9" s="21">
        <f t="shared" si="9"/>
        <v>0</v>
      </c>
      <c r="G9" s="21">
        <f t="shared" ref="G9:G10" si="10">F9*2/3</f>
        <v>0</v>
      </c>
      <c r="H9" s="21">
        <f t="shared" ref="H9:H10" si="11">F9*1/3</f>
        <v>0</v>
      </c>
      <c r="I9" s="22"/>
      <c r="J9" s="23"/>
      <c r="K9" s="22"/>
      <c r="L9" s="24"/>
      <c r="M9" s="25"/>
      <c r="N9" s="24"/>
      <c r="O9" s="26">
        <v>0</v>
      </c>
      <c r="P9" s="22"/>
      <c r="Q9" s="22"/>
      <c r="R9" s="22"/>
      <c r="S9" s="27"/>
      <c r="T9" s="28">
        <f t="shared" si="3"/>
        <v>0</v>
      </c>
      <c r="U9" s="29">
        <f t="shared" si="4"/>
        <v>0</v>
      </c>
      <c r="V9" s="30">
        <f t="shared" si="5"/>
        <v>0</v>
      </c>
      <c r="W9" s="30">
        <f t="shared" si="6"/>
        <v>0</v>
      </c>
      <c r="X9" s="29">
        <f t="shared" si="8"/>
        <v>0</v>
      </c>
      <c r="Y9" s="31"/>
      <c r="Z9" s="29">
        <v>0</v>
      </c>
      <c r="AA9" s="32">
        <v>0</v>
      </c>
      <c r="AB9" s="32">
        <v>0</v>
      </c>
      <c r="AC9" s="33">
        <f t="shared" ref="AC9:AC10" si="12">F9+SUM(I9:Z9)</f>
        <v>0</v>
      </c>
    </row>
    <row r="10" spans="1:29" s="4" customFormat="1" ht="15" x14ac:dyDescent="0.2">
      <c r="A10" s="16"/>
      <c r="B10" s="17">
        <v>5</v>
      </c>
      <c r="C10" s="18"/>
      <c r="D10" s="19"/>
      <c r="E10" s="20" t="s">
        <v>31</v>
      </c>
      <c r="F10" s="21">
        <f t="shared" ref="F10" si="13">IF($E10="超高",SUM(L10:S10)*0.3,IF($E10="高", SUM(L10:S10)*0.25,IF($E10="中", SUM(L10:S10)*0.2, SUM(L10:S10)*0.15)))</f>
        <v>0</v>
      </c>
      <c r="G10" s="21">
        <f t="shared" si="10"/>
        <v>0</v>
      </c>
      <c r="H10" s="21">
        <f t="shared" si="11"/>
        <v>0</v>
      </c>
      <c r="I10" s="22"/>
      <c r="J10" s="23"/>
      <c r="K10" s="22"/>
      <c r="L10" s="24"/>
      <c r="M10" s="25"/>
      <c r="N10" s="24"/>
      <c r="O10" s="26">
        <v>0</v>
      </c>
      <c r="P10" s="22"/>
      <c r="Q10" s="22"/>
      <c r="R10" s="22"/>
      <c r="S10" s="27"/>
      <c r="T10" s="28">
        <f t="shared" ref="T10" si="14">SUM(P10:S10)*0.1</f>
        <v>0</v>
      </c>
      <c r="U10" s="29">
        <f t="shared" ref="U10" si="15">SUM(R10:S10)*0.15</f>
        <v>0</v>
      </c>
      <c r="V10" s="30">
        <f t="shared" ref="V10" si="16">SUM(R10:S10)*0.4</f>
        <v>0</v>
      </c>
      <c r="W10" s="30">
        <f t="shared" ref="W10" si="17">V10*0.1</f>
        <v>0</v>
      </c>
      <c r="X10" s="29">
        <f t="shared" ref="X10" si="18">SUM(R10:S10)*0.35</f>
        <v>0</v>
      </c>
      <c r="Y10" s="31"/>
      <c r="Z10" s="29">
        <v>0</v>
      </c>
      <c r="AA10" s="32">
        <v>0</v>
      </c>
      <c r="AB10" s="32">
        <v>0</v>
      </c>
      <c r="AC10" s="33">
        <f t="shared" si="12"/>
        <v>0</v>
      </c>
    </row>
    <row r="11" spans="1:29" s="4" customFormat="1" ht="15" x14ac:dyDescent="0.2">
      <c r="A11" s="16"/>
      <c r="B11" s="17"/>
      <c r="C11" s="35"/>
      <c r="D11" s="19"/>
      <c r="E11" s="20"/>
      <c r="F11" s="21"/>
      <c r="G11" s="21"/>
      <c r="H11" s="21"/>
      <c r="I11" s="22"/>
      <c r="J11" s="23"/>
      <c r="K11" s="22"/>
      <c r="L11" s="24"/>
      <c r="M11" s="25"/>
      <c r="N11" s="24"/>
      <c r="O11" s="26"/>
      <c r="P11" s="22"/>
      <c r="Q11" s="22"/>
      <c r="R11" s="22"/>
      <c r="S11" s="36"/>
      <c r="T11" s="32"/>
      <c r="U11" s="22"/>
      <c r="V11" s="22"/>
      <c r="W11" s="22"/>
      <c r="X11" s="22"/>
      <c r="Y11" s="22"/>
      <c r="Z11" s="32"/>
      <c r="AA11" s="32"/>
      <c r="AB11" s="32"/>
      <c r="AC11" s="21"/>
    </row>
    <row r="12" spans="1:29" s="4" customFormat="1" ht="13.8" thickBot="1" x14ac:dyDescent="0.25">
      <c r="A12" s="5"/>
      <c r="B12" s="71"/>
      <c r="C12" s="72"/>
      <c r="D12" s="72" t="s">
        <v>32</v>
      </c>
      <c r="E12" s="72"/>
      <c r="F12" s="69">
        <f>SUM(F6:F10)</f>
        <v>17.600000000000001</v>
      </c>
      <c r="G12" s="69"/>
      <c r="H12" s="69"/>
      <c r="I12" s="69">
        <f t="shared" ref="I12:Z12" si="19">SUM(I6:I10)</f>
        <v>0</v>
      </c>
      <c r="J12" s="69">
        <f t="shared" si="19"/>
        <v>0</v>
      </c>
      <c r="K12" s="69">
        <f t="shared" si="19"/>
        <v>0</v>
      </c>
      <c r="L12" s="69">
        <f t="shared" si="19"/>
        <v>0</v>
      </c>
      <c r="M12" s="69">
        <f t="shared" si="19"/>
        <v>0</v>
      </c>
      <c r="N12" s="69">
        <f t="shared" si="19"/>
        <v>0</v>
      </c>
      <c r="O12" s="69">
        <f t="shared" si="19"/>
        <v>0</v>
      </c>
      <c r="P12" s="69">
        <f t="shared" si="19"/>
        <v>0</v>
      </c>
      <c r="Q12" s="69">
        <f t="shared" si="19"/>
        <v>0</v>
      </c>
      <c r="R12" s="69">
        <f t="shared" si="19"/>
        <v>46</v>
      </c>
      <c r="S12" s="69">
        <f t="shared" si="19"/>
        <v>42</v>
      </c>
      <c r="T12" s="69">
        <f t="shared" si="19"/>
        <v>8.8000000000000007</v>
      </c>
      <c r="U12" s="69">
        <f t="shared" si="19"/>
        <v>13.2</v>
      </c>
      <c r="V12" s="69">
        <f t="shared" si="19"/>
        <v>35.200000000000003</v>
      </c>
      <c r="W12" s="69">
        <f t="shared" si="19"/>
        <v>3.5200000000000005</v>
      </c>
      <c r="X12" s="69">
        <f t="shared" si="19"/>
        <v>35.049999999999997</v>
      </c>
      <c r="Y12" s="69">
        <f t="shared" si="19"/>
        <v>5</v>
      </c>
      <c r="Z12" s="70">
        <f t="shared" si="19"/>
        <v>0</v>
      </c>
      <c r="AA12" s="40"/>
      <c r="AB12" s="40"/>
      <c r="AC12" s="41">
        <f>SUM(AC6:AC10)</f>
        <v>206.37</v>
      </c>
    </row>
    <row r="13" spans="1:29" s="4" customFormat="1" ht="13.8" thickBot="1" x14ac:dyDescent="0.25">
      <c r="A13" s="5"/>
      <c r="B13" s="34">
        <v>1</v>
      </c>
      <c r="C13" s="64"/>
      <c r="D13" s="65" t="s">
        <v>46</v>
      </c>
      <c r="E13" s="64"/>
      <c r="F13" s="216" t="s">
        <v>33</v>
      </c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42"/>
      <c r="AB13" s="42"/>
      <c r="AC13" s="43">
        <f>AC12*0.1</f>
        <v>20.637</v>
      </c>
    </row>
    <row r="14" spans="1:29" s="4" customFormat="1" ht="13.8" thickBot="1" x14ac:dyDescent="0.25">
      <c r="A14" s="5"/>
      <c r="B14" s="34">
        <v>2</v>
      </c>
      <c r="C14" s="68"/>
      <c r="D14" s="65" t="s">
        <v>47</v>
      </c>
      <c r="E14" s="68"/>
      <c r="F14" s="216" t="s">
        <v>49</v>
      </c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63"/>
      <c r="AB14" s="63"/>
      <c r="AC14" s="43">
        <f>AC12*0.08</f>
        <v>16.509599999999999</v>
      </c>
    </row>
    <row r="15" spans="1:29" s="4" customFormat="1" x14ac:dyDescent="0.2">
      <c r="A15" s="5"/>
      <c r="B15" s="34">
        <v>3</v>
      </c>
      <c r="C15" s="67"/>
      <c r="D15" s="66" t="s">
        <v>48</v>
      </c>
      <c r="E15" s="67"/>
      <c r="F15" s="217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63"/>
      <c r="AB15" s="63"/>
      <c r="AC15" s="43">
        <v>13</v>
      </c>
    </row>
    <row r="16" spans="1:29" s="4" customFormat="1" ht="13.8" thickBot="1" x14ac:dyDescent="0.25">
      <c r="A16" s="5"/>
      <c r="B16" s="44"/>
      <c r="C16" s="44"/>
      <c r="D16" s="45" t="s">
        <v>34</v>
      </c>
      <c r="E16" s="46"/>
      <c r="F16" s="237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47"/>
      <c r="AB16" s="47"/>
      <c r="AC16" s="48">
        <f>SUM(AC13:AC15)</f>
        <v>50.146599999999999</v>
      </c>
    </row>
    <row r="17" spans="1:29" s="4" customFormat="1" x14ac:dyDescent="0.2">
      <c r="A17" s="5"/>
      <c r="B17" s="11"/>
      <c r="C17" s="11"/>
      <c r="D17" s="12" t="s">
        <v>35</v>
      </c>
      <c r="E17" s="49"/>
      <c r="F17" s="239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50"/>
      <c r="AB17" s="50"/>
      <c r="AC17" s="43">
        <f>SUM(AC12,AC16)</f>
        <v>256.51659999999998</v>
      </c>
    </row>
    <row r="18" spans="1:29" s="4" customFormat="1" ht="13.8" thickBot="1" x14ac:dyDescent="0.25">
      <c r="A18" s="5"/>
      <c r="B18" s="37"/>
      <c r="C18" s="37"/>
      <c r="D18" s="38" t="s">
        <v>36</v>
      </c>
      <c r="E18" s="39"/>
      <c r="F18" s="242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51"/>
      <c r="AB18" s="51"/>
      <c r="AC18" s="41">
        <f>ROUND(AC17/160,2)</f>
        <v>1.6</v>
      </c>
    </row>
    <row r="19" spans="1:29" s="4" customFormat="1" x14ac:dyDescent="0.2">
      <c r="AC19" s="52"/>
    </row>
    <row r="20" spans="1:29" s="4" customFormat="1" x14ac:dyDescent="0.2">
      <c r="A20" s="53"/>
      <c r="B20" s="54"/>
      <c r="C20" s="54" t="s">
        <v>37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s="4" customFormat="1" x14ac:dyDescent="0.2">
      <c r="A21" s="53"/>
      <c r="B21" s="54"/>
      <c r="C21" s="54" t="s">
        <v>38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s="4" customFormat="1" x14ac:dyDescent="0.2">
      <c r="A22" s="53"/>
      <c r="B22" s="54"/>
      <c r="C22" s="54" t="s">
        <v>39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s="4" customFormat="1" x14ac:dyDescent="0.2">
      <c r="A23" s="53"/>
      <c r="B23" s="54"/>
      <c r="C23" s="54" t="s">
        <v>40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s="4" customFormat="1" x14ac:dyDescent="0.2">
      <c r="A24" s="53"/>
      <c r="B24" s="54"/>
      <c r="C24" s="54" t="s">
        <v>41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 x14ac:dyDescent="0.2">
      <c r="A25" s="56" t="s">
        <v>50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 spans="1:29" x14ac:dyDescent="0.2">
      <c r="C26" s="244"/>
      <c r="D26" s="245"/>
      <c r="E26" s="59" t="s">
        <v>42</v>
      </c>
      <c r="F26" s="244" t="s">
        <v>43</v>
      </c>
      <c r="G26" s="246"/>
      <c r="H26" s="246"/>
      <c r="I26" s="246"/>
      <c r="J26" s="246"/>
      <c r="K26" s="246"/>
      <c r="L26" s="245"/>
    </row>
    <row r="27" spans="1:29" x14ac:dyDescent="0.2">
      <c r="C27" s="247" t="s">
        <v>44</v>
      </c>
      <c r="D27" s="248"/>
      <c r="E27" s="61">
        <f>SUM(E28:E40)</f>
        <v>1.0000000000000002</v>
      </c>
      <c r="F27" s="247"/>
      <c r="G27" s="249"/>
      <c r="H27" s="249"/>
      <c r="I27" s="249"/>
      <c r="J27" s="249"/>
      <c r="K27" s="249"/>
      <c r="L27" s="248"/>
    </row>
    <row r="28" spans="1:29" ht="13.5" customHeight="1" x14ac:dyDescent="0.2">
      <c r="C28" s="232" t="s">
        <v>51</v>
      </c>
      <c r="D28" s="233"/>
      <c r="E28" s="62">
        <f>F$12/$AC$17</f>
        <v>6.8611544048221451E-2</v>
      </c>
      <c r="F28" s="234"/>
      <c r="G28" s="235"/>
      <c r="H28" s="235"/>
      <c r="I28" s="235"/>
      <c r="J28" s="235"/>
      <c r="K28" s="235"/>
      <c r="L28" s="236"/>
    </row>
    <row r="29" spans="1:29" ht="13.5" customHeight="1" x14ac:dyDescent="0.2">
      <c r="C29" s="232" t="s">
        <v>52</v>
      </c>
      <c r="D29" s="233"/>
      <c r="E29" s="62">
        <f>P$12/$AC$17</f>
        <v>0</v>
      </c>
      <c r="F29" s="234"/>
      <c r="G29" s="235"/>
      <c r="H29" s="235"/>
      <c r="I29" s="235"/>
      <c r="J29" s="235"/>
      <c r="K29" s="235"/>
      <c r="L29" s="236"/>
    </row>
    <row r="30" spans="1:29" ht="13.5" customHeight="1" x14ac:dyDescent="0.2">
      <c r="C30" s="232" t="s">
        <v>53</v>
      </c>
      <c r="D30" s="233"/>
      <c r="E30" s="62">
        <f>Q$12/$AC$17</f>
        <v>0</v>
      </c>
      <c r="F30" s="234"/>
      <c r="G30" s="235"/>
      <c r="H30" s="235"/>
      <c r="I30" s="235"/>
      <c r="J30" s="235"/>
      <c r="K30" s="235"/>
      <c r="L30" s="236"/>
    </row>
    <row r="31" spans="1:29" ht="13.5" customHeight="1" x14ac:dyDescent="0.2">
      <c r="C31" s="232" t="s">
        <v>54</v>
      </c>
      <c r="D31" s="233"/>
      <c r="E31" s="62">
        <f>R$12/$AC$17</f>
        <v>0.17932562648966968</v>
      </c>
      <c r="F31" s="234"/>
      <c r="G31" s="235"/>
      <c r="H31" s="235"/>
      <c r="I31" s="235"/>
      <c r="J31" s="235"/>
      <c r="K31" s="235"/>
      <c r="L31" s="236"/>
    </row>
    <row r="32" spans="1:29" ht="13.5" customHeight="1" x14ac:dyDescent="0.2">
      <c r="C32" s="232" t="s">
        <v>55</v>
      </c>
      <c r="D32" s="233"/>
      <c r="E32" s="62">
        <f>S$12/$AC$17</f>
        <v>0.16373209375143755</v>
      </c>
      <c r="F32" s="234"/>
      <c r="G32" s="235"/>
      <c r="H32" s="235"/>
      <c r="I32" s="235"/>
      <c r="J32" s="235"/>
      <c r="K32" s="235"/>
      <c r="L32" s="236"/>
    </row>
    <row r="33" spans="3:12" x14ac:dyDescent="0.2">
      <c r="C33" s="73" t="s">
        <v>56</v>
      </c>
      <c r="D33" s="74"/>
      <c r="E33" s="62">
        <v>0</v>
      </c>
      <c r="F33" s="234"/>
      <c r="G33" s="235"/>
      <c r="H33" s="235"/>
      <c r="I33" s="235"/>
      <c r="J33" s="235"/>
      <c r="K33" s="235"/>
      <c r="L33" s="236"/>
    </row>
    <row r="34" spans="3:12" x14ac:dyDescent="0.2">
      <c r="C34" s="232" t="s">
        <v>57</v>
      </c>
      <c r="D34" s="233"/>
      <c r="E34" s="62">
        <f>T$12/$AC$17</f>
        <v>3.4305772024110726E-2</v>
      </c>
      <c r="F34" s="234"/>
      <c r="G34" s="235"/>
      <c r="H34" s="235"/>
      <c r="I34" s="235"/>
      <c r="J34" s="235"/>
      <c r="K34" s="235"/>
      <c r="L34" s="236"/>
    </row>
    <row r="35" spans="3:12" x14ac:dyDescent="0.2">
      <c r="C35" s="232" t="s">
        <v>58</v>
      </c>
      <c r="D35" s="233"/>
      <c r="E35" s="62">
        <f>U$12/$AC$17</f>
        <v>5.1458658036166081E-2</v>
      </c>
      <c r="F35" s="234"/>
      <c r="G35" s="235"/>
      <c r="H35" s="235"/>
      <c r="I35" s="235"/>
      <c r="J35" s="235"/>
      <c r="K35" s="235"/>
      <c r="L35" s="236"/>
    </row>
    <row r="36" spans="3:12" ht="13.5" customHeight="1" x14ac:dyDescent="0.2">
      <c r="C36" s="232" t="s">
        <v>59</v>
      </c>
      <c r="D36" s="233"/>
      <c r="E36" s="62">
        <f>V$12/$AC$17</f>
        <v>0.1372230880964429</v>
      </c>
      <c r="F36" s="234"/>
      <c r="G36" s="235"/>
      <c r="H36" s="235"/>
      <c r="I36" s="235"/>
      <c r="J36" s="235"/>
      <c r="K36" s="235"/>
      <c r="L36" s="236"/>
    </row>
    <row r="37" spans="3:12" ht="13.5" customHeight="1" x14ac:dyDescent="0.2">
      <c r="C37" s="232" t="s">
        <v>60</v>
      </c>
      <c r="D37" s="233"/>
      <c r="E37" s="62">
        <f>W$12/$AC$17</f>
        <v>1.3722308809644292E-2</v>
      </c>
      <c r="F37" s="234"/>
      <c r="G37" s="235"/>
      <c r="H37" s="235"/>
      <c r="I37" s="235"/>
      <c r="J37" s="235"/>
      <c r="K37" s="235"/>
      <c r="L37" s="236"/>
    </row>
    <row r="38" spans="3:12" ht="13.5" customHeight="1" x14ac:dyDescent="0.2">
      <c r="C38" s="232" t="s">
        <v>61</v>
      </c>
      <c r="D38" s="233"/>
      <c r="E38" s="62">
        <f>X$12/$AC$17</f>
        <v>0.13663833061875919</v>
      </c>
      <c r="F38" s="234"/>
      <c r="G38" s="235"/>
      <c r="H38" s="235"/>
      <c r="I38" s="235"/>
      <c r="J38" s="235"/>
      <c r="K38" s="235"/>
      <c r="L38" s="236"/>
    </row>
    <row r="39" spans="3:12" ht="13.5" customHeight="1" x14ac:dyDescent="0.2">
      <c r="C39" s="232" t="s">
        <v>62</v>
      </c>
      <c r="D39" s="233"/>
      <c r="E39" s="62">
        <f>Y$12/$AC$17</f>
        <v>1.9491915922790183E-2</v>
      </c>
      <c r="F39" s="234"/>
      <c r="G39" s="235"/>
      <c r="H39" s="235"/>
      <c r="I39" s="235"/>
      <c r="J39" s="235"/>
      <c r="K39" s="235"/>
      <c r="L39" s="236"/>
    </row>
    <row r="40" spans="3:12" x14ac:dyDescent="0.2">
      <c r="C40" s="232" t="s">
        <v>63</v>
      </c>
      <c r="D40" s="233"/>
      <c r="E40" s="62">
        <f>AC$16/$AC$17</f>
        <v>0.19549066220275804</v>
      </c>
      <c r="F40" s="234"/>
      <c r="G40" s="235"/>
      <c r="H40" s="235"/>
      <c r="I40" s="235"/>
      <c r="J40" s="235"/>
      <c r="K40" s="235"/>
      <c r="L40" s="236"/>
    </row>
    <row r="42" spans="3:12" x14ac:dyDescent="0.2">
      <c r="C42" s="244"/>
      <c r="D42" s="245"/>
      <c r="E42" s="59" t="s">
        <v>42</v>
      </c>
      <c r="F42" s="244" t="s">
        <v>43</v>
      </c>
      <c r="G42" s="246"/>
      <c r="H42" s="246"/>
      <c r="I42" s="246"/>
      <c r="J42" s="246"/>
      <c r="K42" s="246"/>
      <c r="L42" s="245"/>
    </row>
    <row r="43" spans="3:12" x14ac:dyDescent="0.2">
      <c r="C43" s="247" t="s">
        <v>45</v>
      </c>
      <c r="D43" s="248"/>
      <c r="E43" s="61">
        <f>SUM(E44:E48)</f>
        <v>1.0000000000000002</v>
      </c>
      <c r="F43" s="247"/>
      <c r="G43" s="249"/>
      <c r="H43" s="249"/>
      <c r="I43" s="249"/>
      <c r="J43" s="249"/>
      <c r="K43" s="249"/>
      <c r="L43" s="248"/>
    </row>
    <row r="44" spans="3:12" x14ac:dyDescent="0.2">
      <c r="C44" s="232" t="s">
        <v>64</v>
      </c>
      <c r="D44" s="233"/>
      <c r="E44" s="62">
        <f>AC12/AC17</f>
        <v>0.8045093377972421</v>
      </c>
      <c r="F44" s="234"/>
      <c r="G44" s="235"/>
      <c r="H44" s="235"/>
      <c r="I44" s="235"/>
      <c r="J44" s="235"/>
      <c r="K44" s="235"/>
      <c r="L44" s="236"/>
    </row>
    <row r="45" spans="3:12" x14ac:dyDescent="0.2">
      <c r="C45" s="232" t="s">
        <v>65</v>
      </c>
      <c r="D45" s="233"/>
      <c r="E45" s="62">
        <f>AC13/AC17</f>
        <v>8.0450933779724204E-2</v>
      </c>
      <c r="F45" s="234"/>
      <c r="G45" s="235"/>
      <c r="H45" s="235"/>
      <c r="I45" s="235"/>
      <c r="J45" s="235"/>
      <c r="K45" s="235"/>
      <c r="L45" s="236"/>
    </row>
    <row r="46" spans="3:12" x14ac:dyDescent="0.2">
      <c r="C46" s="232" t="s">
        <v>66</v>
      </c>
      <c r="D46" s="233"/>
      <c r="E46" s="62">
        <f>AC14/AC17</f>
        <v>6.4360747023779363E-2</v>
      </c>
      <c r="F46" s="234"/>
      <c r="G46" s="235"/>
      <c r="H46" s="235"/>
      <c r="I46" s="235"/>
      <c r="J46" s="235"/>
      <c r="K46" s="235"/>
      <c r="L46" s="236"/>
    </row>
    <row r="47" spans="3:12" x14ac:dyDescent="0.2">
      <c r="C47" s="232" t="s">
        <v>67</v>
      </c>
      <c r="D47" s="233"/>
      <c r="E47" s="62">
        <f>AC15/AC17</f>
        <v>5.0678981399254475E-2</v>
      </c>
      <c r="F47" s="234"/>
      <c r="G47" s="235"/>
      <c r="H47" s="235"/>
      <c r="I47" s="235"/>
      <c r="J47" s="235"/>
      <c r="K47" s="235"/>
      <c r="L47" s="236"/>
    </row>
  </sheetData>
  <mergeCells count="72">
    <mergeCell ref="C46:D46"/>
    <mergeCell ref="F46:L46"/>
    <mergeCell ref="C47:D47"/>
    <mergeCell ref="F47:L47"/>
    <mergeCell ref="C44:D44"/>
    <mergeCell ref="F44:L44"/>
    <mergeCell ref="C45:D45"/>
    <mergeCell ref="F45:L45"/>
    <mergeCell ref="C42:D42"/>
    <mergeCell ref="F42:L42"/>
    <mergeCell ref="C43:D43"/>
    <mergeCell ref="F43:L43"/>
    <mergeCell ref="C38:D38"/>
    <mergeCell ref="F38:L38"/>
    <mergeCell ref="C39:D39"/>
    <mergeCell ref="F39:L39"/>
    <mergeCell ref="C40:D40"/>
    <mergeCell ref="F40:L40"/>
    <mergeCell ref="C35:D35"/>
    <mergeCell ref="F35:L35"/>
    <mergeCell ref="C36:D36"/>
    <mergeCell ref="F36:L36"/>
    <mergeCell ref="C37:D37"/>
    <mergeCell ref="F37:L37"/>
    <mergeCell ref="C32:D32"/>
    <mergeCell ref="F32:L32"/>
    <mergeCell ref="F33:L33"/>
    <mergeCell ref="C34:D34"/>
    <mergeCell ref="F34:L34"/>
    <mergeCell ref="C29:D29"/>
    <mergeCell ref="F29:L29"/>
    <mergeCell ref="C30:D30"/>
    <mergeCell ref="F30:L30"/>
    <mergeCell ref="C31:D31"/>
    <mergeCell ref="F31:L31"/>
    <mergeCell ref="F18:Z18"/>
    <mergeCell ref="C26:D26"/>
    <mergeCell ref="F26:L26"/>
    <mergeCell ref="C27:D27"/>
    <mergeCell ref="F27:L27"/>
    <mergeCell ref="C28:D28"/>
    <mergeCell ref="F28:L28"/>
    <mergeCell ref="X3:X4"/>
    <mergeCell ref="Y3:Y4"/>
    <mergeCell ref="Z3:Z4"/>
    <mergeCell ref="F13:Z13"/>
    <mergeCell ref="F16:Z16"/>
    <mergeCell ref="F17:Z17"/>
    <mergeCell ref="R3:R4"/>
    <mergeCell ref="S3:S4"/>
    <mergeCell ref="T3:T4"/>
    <mergeCell ref="U3:U4"/>
    <mergeCell ref="V3:V4"/>
    <mergeCell ref="W3:W4"/>
    <mergeCell ref="L3:L4"/>
    <mergeCell ref="M3:M4"/>
    <mergeCell ref="B2:B4"/>
    <mergeCell ref="C2:C4"/>
    <mergeCell ref="D2:D4"/>
    <mergeCell ref="E2:E4"/>
    <mergeCell ref="F2:Z2"/>
    <mergeCell ref="F14:Z14"/>
    <mergeCell ref="F15:Z15"/>
    <mergeCell ref="AC2:AC4"/>
    <mergeCell ref="F3:F4"/>
    <mergeCell ref="I3:I4"/>
    <mergeCell ref="J3:J4"/>
    <mergeCell ref="K3:K4"/>
    <mergeCell ref="N3:N4"/>
    <mergeCell ref="O3:O4"/>
    <mergeCell ref="P3:P4"/>
    <mergeCell ref="Q3:Q4"/>
  </mergeCells>
  <phoneticPr fontId="6"/>
  <dataValidations count="1">
    <dataValidation type="list" allowBlank="1" showInputMessage="1" showErrorMessage="1" sqref="E6:E11">
      <formula1>"低,中,高,超高"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スケジュール①-8-Cチーム</vt:lpstr>
      <vt:lpstr>1_UI</vt:lpstr>
      <vt:lpstr>2-MenuOCD</vt:lpstr>
      <vt:lpstr>工数</vt:lpstr>
      <vt:lpstr>'2-MenuOCD'!Print_Area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三浦 寛子</dc:creator>
  <cp:lastModifiedBy>Dao Van Luong</cp:lastModifiedBy>
  <dcterms:created xsi:type="dcterms:W3CDTF">2020-01-24T07:34:20Z</dcterms:created>
  <dcterms:modified xsi:type="dcterms:W3CDTF">2022-02-20T04:14:35Z</dcterms:modified>
</cp:coreProperties>
</file>