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uong\Desktop\KMWS03\KMWS03\"/>
    </mc:Choice>
  </mc:AlternateContent>
  <xr:revisionPtr revIDLastSave="0" documentId="13_ncr:1_{44E303FB-BC45-4D88-9661-206C90870214}" xr6:coauthVersionLast="47" xr6:coauthVersionMax="47" xr10:uidLastSave="{00000000-0000-0000-0000-000000000000}"/>
  <bookViews>
    <workbookView xWindow="-28920" yWindow="-120" windowWidth="29040" windowHeight="15720" tabRatio="858" activeTab="1" xr2:uid="{00000000-000D-0000-FFFF-FFFF00000000}"/>
  </bookViews>
  <sheets>
    <sheet name="スケジュール①-8-Cチーム" sheetId="55" r:id="rId1"/>
    <sheet name="1_UI" sheetId="56" r:id="rId2"/>
    <sheet name="2-MenuOCD" sheetId="57" r:id="rId3"/>
    <sheet name="工数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sss1" hidden="1">#REF!</definedName>
    <definedName name="__sss1" hidden="1">#REF!</definedName>
    <definedName name="_１時間人数合計の縦計集計">#REF!</definedName>
    <definedName name="_ETC" hidden="1">'[1]テーブル定義書（案件番号採番）'!#REF!</definedName>
    <definedName name="_FFILL" hidden="1">#REF!</definedName>
    <definedName name="_Fil" hidden="1">#REF!</definedName>
    <definedName name="_Fill" hidden="1">#REF!</definedName>
    <definedName name="_Fill1" hidden="1">#REF!</definedName>
    <definedName name="_FILL2" hidden="1">#REF!</definedName>
    <definedName name="_filla" hidden="1">#REF!</definedName>
    <definedName name="_xlnm._FilterDatabase" hidden="1">#REF!</definedName>
    <definedName name="_Key1" hidden="1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rase_Out" hidden="1">#REF!</definedName>
    <definedName name="_Regression_X" hidden="1">#REF!</definedName>
    <definedName name="_sakai" hidden="1">#REF!</definedName>
    <definedName name="_Sort" hidden="1">#REF!</definedName>
    <definedName name="_sss1" hidden="1">#REF!</definedName>
    <definedName name="_take" hidden="1">#REF!</definedName>
    <definedName name="_面接から採用に至るまでの情報管理とする_____アウトソーシングにて_採用された情報を_ファイ__ルにて取込を行う_">#REF!</definedName>
    <definedName name="「KDL003勤務就業ダイアログ」から戻る処理">#REF!</definedName>
    <definedName name="「時間帯応援に行く」応援時間横棒の伸縮操作後処理">[2]項目移送!#REF!</definedName>
    <definedName name="「時間帯応援に行く」応援時間横棒は既存時に_応援時間横棒を表示する">[2]項目移送!#REF!</definedName>
    <definedName name="「詳細設定画面」から戻る処理">[2]項目移送!#REF!</definedName>
    <definedName name="◆休憩時間帯の移動＿ドロップ_drop_後">[2]項目移送!#REF!</definedName>
    <definedName name="・面接から採用に至るまでの情報管理とする。___・アウトソーシングにて_採用された情報を_ファイ__ルにて取込を行う。">#REF!</definedName>
    <definedName name="①___ScreenQuery___日付別勤務情報で勤務予定を作成する">#REF!</definedName>
    <definedName name="①__Query___使用できる作業マスタを取得する">[3]項目移送!#REF!</definedName>
    <definedName name="①__ScreenQuery___イベント情報取得">#REF!</definedName>
    <definedName name="①__ScreenQuery___入力した時刻判断">#REF!</definedName>
    <definedName name="①__ScreenQuery___初期起動の情報取得">#REF!</definedName>
    <definedName name="①__ScreenQuery___勤務合計の試算">[2]項目移送!#REF!</definedName>
    <definedName name="①__ScreenQuery___就業時間帯の休憩時間帯の情報取得">[2]項目移送!#REF!</definedName>
    <definedName name="①__ScreenQuery___指定した時刻が所定内に含まれているかどうか確認">#REF!</definedName>
    <definedName name="①__ScreenQuery___社員を並び替える">#REF!</definedName>
    <definedName name="①__ScreenQuery___足りない勤務種類取得">[2]項目移送!#REF!</definedName>
    <definedName name="①__ScreenQuery___足りない就業時間帯取得">[2]項目移送!#REF!</definedName>
    <definedName name="①__ScreenQuery___選択できる勤務種類リストと就業時間帯リスト取得">[2]項目移送!#REF!</definedName>
    <definedName name="①__ScreenQuery__勤務予定と勤務固定情報を取得する">#REF!</definedName>
    <definedName name="①__ScreenQuery__勤務種類を変更する">[2]項目移送!#REF!</definedName>
    <definedName name="①__ScreenQuery__社員勤務予定と勤務固定情報を取得する">#REF!</definedName>
    <definedName name="①_a__ScreenQuery___日付別勤務情報で表示する">#REF!</definedName>
    <definedName name="①_b__ScreenQuery___初期起動の情報取得">[3]項目移送!#REF!</definedName>
    <definedName name="①2作業パレットの一覧を取得する">[3]項目移送!#REF!</definedName>
    <definedName name="②__Query___作業パレットを取得する">[3]項目移送!#REF!</definedName>
    <definedName name="②__ScreenQuery____作業予定情報を取得する">[3]項目移送!#REF!</definedName>
    <definedName name="②__ScreenQuery___勤務合計の試算">[2]項目移送!#REF!</definedName>
    <definedName name="②__ScreenQuery__勤務予定と勤務固定情報を取得する">#REF!</definedName>
    <definedName name="②_2_2画面表示する。">[3]項目移送!#REF!</definedName>
    <definedName name="②_2画面表示する。">#REF!</definedName>
    <definedName name="②_a__ScreenQuery___日付別勤務情報で表示する">#REF!</definedName>
    <definedName name="②_b__ScreenQuery___日付別作業情報で表示する">[3]項目移送!#REF!</definedName>
    <definedName name="②_b__ScreenQuery___日付別勤務情報で表示する">[3]項目移送!#REF!</definedName>
    <definedName name="②「詳細設定画面」から戻る処理">[2]項目移送!#REF!</definedName>
    <definedName name="②２作業パレットを取得する">[3]項目移送!#REF!</definedName>
    <definedName name="②b_①__ScreenQuery___日付別作業情報で表示する">[3]項目移送!#REF!</definedName>
    <definedName name="②位置番号は_左上から右下へ１_１０の順とする">[3]UI処理!#REF!</definedName>
    <definedName name="②勤務合計の試算">[2]項目移送!#REF!</definedName>
    <definedName name="②勤務合計変更の場合">#REF!</definedName>
    <definedName name="②勤務就業ダイアログ_KDL003_起動">#REF!</definedName>
    <definedName name="②勤務情報変更の場合">#REF!</definedName>
    <definedName name="③__Query___会社別作業パレットの一覧を取得する">[3]項目移送!#REF!</definedName>
    <definedName name="③__Query___組織別作業パレットの一覧情報を取得する">[3]項目移送!#REF!</definedName>
    <definedName name="③__ScreenQuery__勤務固定情報を取得する">#REF!</definedName>
    <definedName name="③_2__Query___作業パレットを取得する">[3]項目移送!#REF!</definedName>
    <definedName name="③b_①__ScreenQuery___日付別作業情報で表示する">[3]項目移送!#REF!</definedName>
    <definedName name="④__ScreenQuery___作業予定情報を取得する">[3]項目移送!#REF!</definedName>
    <definedName name="a">'[4]１．社内ﾈｯﾄﾜｰｸﾊｰﾄﾞｳｪｱ'!#REF!</definedName>
    <definedName name="A1_3">#REF!</definedName>
    <definedName name="A1_4">#REF!</definedName>
    <definedName name="A2_1_3">#REF!</definedName>
    <definedName name="A2_1_3①">#REF!</definedName>
    <definedName name="A2_1_3②">#REF!</definedName>
    <definedName name="A2_1_6">#REF!</definedName>
    <definedName name="A2_1_6②">#REF!</definedName>
    <definedName name="A2_5">#REF!</definedName>
    <definedName name="A3_2">#REF!</definedName>
    <definedName name="A3_3">[2]UI処理!#REF!</definedName>
    <definedName name="A3_3①">[2]UI処理!#REF!</definedName>
    <definedName name="A4_">#REF!</definedName>
    <definedName name="A4_color①">#REF!</definedName>
    <definedName name="A4①">[2]UI処理!#REF!</definedName>
    <definedName name="A4②">[2]UI処理!#REF!</definedName>
    <definedName name="A5_2①">#REF!</definedName>
    <definedName name="A5_2②">[2]UI処理!#REF!</definedName>
    <definedName name="A6_">#REF!</definedName>
    <definedName name="A6_10①">#REF!</definedName>
    <definedName name="A6_12①">#REF!</definedName>
    <definedName name="A6_14①">#REF!</definedName>
    <definedName name="A6_2①">#REF!</definedName>
    <definedName name="A6_2②">[2]UI処理!#REF!</definedName>
    <definedName name="A6_2③">#REF!</definedName>
    <definedName name="A6_3A6_6①">#REF!</definedName>
    <definedName name="A6_3A6_6②">#REF!</definedName>
    <definedName name="A6_3A6_6③">[2]UI処理!#REF!</definedName>
    <definedName name="A6_5①">#REF!</definedName>
    <definedName name="A6_5②">[2]UI処理!#REF!</definedName>
    <definedName name="A6_8①">#REF!</definedName>
    <definedName name="A6_color①">#REF!</definedName>
    <definedName name="A6_color②">[2]UI処理!#REF!</definedName>
    <definedName name="A6①">[2]UI処理!#REF!</definedName>
    <definedName name="A7_">#REF!</definedName>
    <definedName name="A7_color①">#REF!</definedName>
    <definedName name="A7_color②">[2]UI処理!#REF!</definedName>
    <definedName name="A8_">#REF!</definedName>
    <definedName name="A8_10">#REF!</definedName>
    <definedName name="A8_10①">#REF!</definedName>
    <definedName name="A8_3">#REF!</definedName>
    <definedName name="A8_3①">#REF!</definedName>
    <definedName name="A8_3②">#REF!</definedName>
    <definedName name="A8_3③">#REF!</definedName>
    <definedName name="A8_4">#REF!</definedName>
    <definedName name="A8_4_2">[2]項目移送!#REF!</definedName>
    <definedName name="A8_4①">#REF!</definedName>
    <definedName name="A8_4②">#REF!</definedName>
    <definedName name="A8_4③">[2]UI処理!#REF!</definedName>
    <definedName name="A8_4④">[2]UI処理!#REF!</definedName>
    <definedName name="A8_5">#REF!</definedName>
    <definedName name="A8_5①">#REF!</definedName>
    <definedName name="A8_5②">[2]UI処理!#REF!</definedName>
    <definedName name="A8_6">#REF!</definedName>
    <definedName name="A8_6①">#REF!</definedName>
    <definedName name="A8_6②">#REF!</definedName>
    <definedName name="A8_6③">[2]UI処理!#REF!</definedName>
    <definedName name="A8_6④">[2]UI処理!#REF!</definedName>
    <definedName name="A8_7">#REF!</definedName>
    <definedName name="A8_7_2">[2]項目移送!#REF!</definedName>
    <definedName name="A8_7①">#REF!</definedName>
    <definedName name="A8_7②">#REF!</definedName>
    <definedName name="A8_7③">#REF!</definedName>
    <definedName name="A8_7④">[2]UI処理!#REF!</definedName>
    <definedName name="A8_8">#REF!</definedName>
    <definedName name="A8_8_1">#REF!</definedName>
    <definedName name="A8_8①">#REF!</definedName>
    <definedName name="A8_8②">#REF!</definedName>
    <definedName name="A8_8③">#REF!</definedName>
    <definedName name="A8_8④">[2]UI処理!#REF!</definedName>
    <definedName name="A8_9">#REF!</definedName>
    <definedName name="A8_9①">#REF!</definedName>
    <definedName name="A8①">[2]UI処理!#REF!</definedName>
    <definedName name="A8②">#REF!</definedName>
    <definedName name="A8③">#REF!</definedName>
    <definedName name="A9_4">[2]UI処理!#REF!</definedName>
    <definedName name="A9_5">[2]UI処理!#REF!</definedName>
    <definedName name="A9_7">[2]UI処理!#REF!</definedName>
    <definedName name="AA" hidden="1">#REF!</definedName>
    <definedName name="AAA">#REF!</definedName>
    <definedName name="AAAA" hidden="1">{"VIEW1",#N/A,FALSE,"懸案事項";"VIEW2",#N/A,FALSE,"懸案事項"}</definedName>
    <definedName name="Ab1_3_作業選択_を変更する">[3]項目移送!#REF!</definedName>
    <definedName name="Ab1_作業選択_を変更する">[3]項目移送!#REF!</definedName>
    <definedName name="Ab2_19②">[3]UI処理!#REF!</definedName>
    <definedName name="Ab2_2_パレット単位_を選択する">[3]項目移送!#REF!</definedName>
    <definedName name="Ab2_9_18_作業パレット明細_を選択する">[3]項目移送!#REF!</definedName>
    <definedName name="Ab6_color①">[3]UI処理!#REF!</definedName>
    <definedName name="Ab8_">[3]【固有部品】グリッド定義!#REF!</definedName>
    <definedName name="Ab8_1④">[3]UI処理!#REF!</definedName>
    <definedName name="Ab8_3①">[3]UI処理!#REF!</definedName>
    <definedName name="Ab8_6①">[3]UI処理!#REF!</definedName>
    <definedName name="Ab8②">[3]UI処理!#REF!</definedName>
    <definedName name="abc" hidden="1">{#N/A,#N/A,TRUE,"Sheet2";#N/A,#N/A,TRUE,"Sheet3";#N/A,#N/A,TRUE,"Sheet4";#N/A,#N/A,TRUE,"Sheet1"}</definedName>
    <definedName name="ac" hidden="1">#REF!</definedName>
    <definedName name="ADD_COPY句">#N/A</definedName>
    <definedName name="AS2DocOpenMode" hidden="1">"AS2DocumentEdit"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bbbbb" hidden="1">#REF!</definedName>
    <definedName name="cal_index_size">[5]!cal_index_size</definedName>
    <definedName name="cal_table_size">[5]!cal_table_size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ｃde" hidden="1">{"'Sheet1'!$A$1:$I$153"}</definedName>
    <definedName name="Cha_1">#REF!</definedName>
    <definedName name="CULC.cal_index_size">[6]!CULC.cal_index_size</definedName>
    <definedName name="C保守単価">'[7]見積明細(ハードのみ）'!#REF!</definedName>
    <definedName name="C保守委託単価">'[7]見積明細(ハードのみ）'!#REF!</definedName>
    <definedName name="C保守支援単価">'[7]見積明細(ハードのみ）'!#REF!</definedName>
    <definedName name="ｄｄ" hidden="1">#REF!</definedName>
    <definedName name="ddd" hidden="1">{#N/A,#N/A,TRUE,"Sheet2";#N/A,#N/A,TRUE,"Sheet3";#N/A,#N/A,TRUE,"Sheet4";#N/A,#N/A,TRUE,"Sheet1"}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dggg" hidden="1">#REF!</definedName>
    <definedName name="e" hidden="1">{"VIEW1",#N/A,FALSE,"春木";"VIEW2",#N/A,FALSE,"春木";"VIEW3",#N/A,FALSE,"春木"}</definedName>
    <definedName name="Filll" hidden="1">#REF!</definedName>
    <definedName name="ｈｈｈ">#REF!</definedName>
    <definedName name="HTML_CodePage" hidden="1">932</definedName>
    <definedName name="HTML_Control" hidden="1">{"'Sheet1'!$A$1:$I$153"}</definedName>
    <definedName name="HTML_Control_2" hidden="1">{"'Sheet1'!$A$1:$O$49"}</definedName>
    <definedName name="HTML_Control1" hidden="1">{"'Sheet1'!$A$1:$O$49"}</definedName>
    <definedName name="HTML_Control3" hidden="1">{"'Sheet1'!$A$1:$O$49"}</definedName>
    <definedName name="HTML_Description" hidden="1">""</definedName>
    <definedName name="HTML_Email" hidden="1">""</definedName>
    <definedName name="HTML_Header" hidden="1">"業務コード一覧"</definedName>
    <definedName name="HTML_LastUpdate" hidden="1">"98/01/13"</definedName>
    <definedName name="HTML_LineAfter" hidden="1">FALSE</definedName>
    <definedName name="HTML_LineBefore" hidden="1">FALSE</definedName>
    <definedName name="HTML_Name" hidden="1">"半田真一"</definedName>
    <definedName name="HTML_OBDlg2" hidden="1">TRUE</definedName>
    <definedName name="HTML_OBDlg4" hidden="1">TRUE</definedName>
    <definedName name="HTML_OS" hidden="1">0</definedName>
    <definedName name="HTML_PathFile" hidden="1">"C:\My Documents\html変換\業務コード.htm"</definedName>
    <definedName name="HTML_Title" hidden="1">"業務ｺｰﾄﾞ"</definedName>
    <definedName name="HW9707K">[8]仕切価格!$B$1:$BD$231</definedName>
    <definedName name="ＩＨ">#REF!</definedName>
    <definedName name="item1">#REF!</definedName>
    <definedName name="Ｉホ">#REF!</definedName>
    <definedName name="k" hidden="1">{"VIEW1",#N/A,FALSE,"春木";"VIEW2",#N/A,FALSE,"春木";"VIEW3",#N/A,FALSE,"春木"}</definedName>
    <definedName name="ki" hidden="1">{"'Sheet1'!$A$1:$O$49"}</definedName>
    <definedName name="kkkk" hidden="1">#REF!</definedName>
    <definedName name="ｌ" hidden="1">{"VIEW1",#N/A,FALSE,"春木";"VIEW2",#N/A,FALSE,"春木";"VIEW3",#N/A,FALSE,"春木"}</definedName>
    <definedName name="ＬＨ">#REF!</definedName>
    <definedName name="lo" hidden="1">{"'Sheet1'!$A$1:$O$49"}</definedName>
    <definedName name="ＬサＨ">#REF!</definedName>
    <definedName name="Ｌサホ">#REF!</definedName>
    <definedName name="ＬニＨ">#REF!</definedName>
    <definedName name="Ｌニホ">#REF!</definedName>
    <definedName name="Ｌホ">#REF!</definedName>
    <definedName name="ＭＨ">#REF!</definedName>
    <definedName name="Ｍホ">#REF!</definedName>
    <definedName name="ｎ">'[9]１．社内ﾈｯﾄﾜｰｸﾊｰﾄﾞｳｪｱ'!#REF!</definedName>
    <definedName name="ＯＨ">#REF!</definedName>
    <definedName name="OPT_NO">[10]!OPT_NO</definedName>
    <definedName name="OPT_YES">[10]!OPT_YES</definedName>
    <definedName name="Ｏホ">#REF!</definedName>
    <definedName name="PG単価">[11]明細合計!#REF!</definedName>
    <definedName name="PG田中">#REF!</definedName>
    <definedName name="_xlnm.Print_Area" localSheetId="2">'2-MenuOCD'!$A$1:$G$175</definedName>
    <definedName name="PrintDaicho">[12]!PrintDaicho</definedName>
    <definedName name="Query___ページを指定して会社別作業パレットを取得する">[3]項目移送!#REF!</definedName>
    <definedName name="Query___ページを指定して組織別作業パレットを取得する">[3]項目移送!#REF!</definedName>
    <definedName name="QuitDaicho">[12]!QuitDaicho</definedName>
    <definedName name="SE単価">[11]明細合計!#REF!</definedName>
    <definedName name="sisann" hidden="1">#REF!</definedName>
    <definedName name="sss" hidden="1">#REF!</definedName>
    <definedName name="SS単価">#REF!</definedName>
    <definedName name="STEP概算">#REF!</definedName>
    <definedName name="ＳＷ">#REF!</definedName>
    <definedName name="Ver002001006特休残管理対応" hidden="1">#REF!</definedName>
    <definedName name="ｗ">'[7]見積明細(ハードのみ）'!#REF!</definedName>
    <definedName name="WC単価">'[7]見積明細(ハードのみ）'!$X$5:$X$34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ＸＸＸ" hidden="1">{"'Sheet1'!$A$1:$I$153"}</definedName>
    <definedName name="あ">#REF!</definedName>
    <definedName name="あ１">#REF!</definedName>
    <definedName name="ああ" hidden="1">#REF!</definedName>
    <definedName name="あああ" hidden="1">{#N/A,#N/A,TRUE,"Sheet2";#N/A,#N/A,TRUE,"Sheet3";#N/A,#N/A,TRUE,"Sheet4";#N/A,#N/A,TRUE,"Sheet1"}</definedName>
    <definedName name="ああああ" hidden="1">#REF!</definedName>
    <definedName name="あああああ" hidden="1">{"'Sheet1'!$A$1:$I$153"}</definedName>
    <definedName name="ああああああああああ">#REF!</definedName>
    <definedName name="あい" hidden="1">#REF!</definedName>
    <definedName name="あいう" hidden="1">{"VIEW1",#N/A,FALSE,"懸案事項";"VIEW2",#N/A,FALSE,"懸案事項"}</definedName>
    <definedName name="ありがとうございました。" hidden="1">{"VIEW1",#N/A,FALSE,"懸案事項";"VIEW2",#N/A,FALSE,"懸案事項"}</definedName>
    <definedName name="い" hidden="1">#REF!</definedName>
    <definedName name="え" hidden="1">#REF!</definedName>
    <definedName name="えらー" hidden="1">[13]表紙!#REF!</definedName>
    <definedName name="エラー一覧" hidden="1">[13]表紙!#REF!</definedName>
    <definedName name="クＨ">#REF!</definedName>
    <definedName name="クサＨ">#REF!</definedName>
    <definedName name="クサホ">#REF!</definedName>
    <definedName name="クにＨ">#REF!</definedName>
    <definedName name="クニホ">#REF!</definedName>
    <definedName name="クホ">#REF!</definedName>
    <definedName name="コアタイム時間横棒">[2]項目移送!#REF!</definedName>
    <definedName name="サＨ">'[14]１．社内ﾈｯﾄﾜｰｸﾊｰﾄﾞｳｪｱ'!#REF!</definedName>
    <definedName name="サホ">'[14]１．社内ﾈｯﾄﾜｰｸﾊｰﾄﾞｳｪｱ'!#REF!</definedName>
    <definedName name="サホ1">#REF!</definedName>
    <definedName name="ｻﾎﾟｰﾄﾏﾆｭｱﾙ" hidden="1">#REF!</definedName>
    <definedName name="サンプル" hidden="1">#REF!</definedName>
    <definedName name="サンプル２" hidden="1">[13]表紙!#REF!</definedName>
    <definedName name="サンプルあ" hidden="1">[13]表紙!#REF!</definedName>
    <definedName name="すすす" hidden="1">[13]定義書!#REF!</definedName>
    <definedName name="だ" hidden="1">{"'Sheet1'!$A$1:$I$153"}</definedName>
    <definedName name="タスクドキュメント１" hidden="1">#REF!</definedName>
    <definedName name="ｯb" hidden="1">{"'Sheet1'!$A$1:$I$153"}</definedName>
    <definedName name="ツール別見積工数">#REF!</definedName>
    <definedName name="ディテール" hidden="1">[13]表紙!#REF!</definedName>
    <definedName name="テーブル項目">[15]項目定義書!$A$3:$E$364</definedName>
    <definedName name="テスト５" hidden="1">{"'Sheet1'!$A$1:$I$153"}</definedName>
    <definedName name="てててて" hidden="1">{"'Sheet1'!$A$1:$I$153"}</definedName>
    <definedName name="とととと" hidden="1">{"'Sheet1'!$A$1:$I$153"}</definedName>
    <definedName name="ドラッグでガントチャートを伸縮操作する_休憩時間横棒以外">[2]項目移送!#REF!</definedName>
    <definedName name="ドラッグでフレックス勤務時間横棒の伸縮操作">#REF!</definedName>
    <definedName name="ドラッグでフレックス勤務時間横棒の移動操作">#REF!</definedName>
    <definedName name="ドラッグで休憩時間横棒を移動操作する">[2]項目移送!#REF!</definedName>
    <definedName name="ハ１">#REF!</definedName>
    <definedName name="は２">#REF!</definedName>
    <definedName name="ハ２ホ">#REF!</definedName>
    <definedName name="は３">#REF!</definedName>
    <definedName name="ハサホ">#REF!</definedName>
    <definedName name="ﾊﾞｽ･ﾀｸｼｰ">#REF!</definedName>
    <definedName name="ハホ">#REF!</definedName>
    <definedName name="パラメータ項目" hidden="1">#REF!</definedName>
    <definedName name="パレット選択モードに変換する">[3]項目移送!#REF!</definedName>
    <definedName name="ファイル展開">#N/A</definedName>
    <definedName name="フレックス_コアタイム_時間横棒の再表示">[2]UI処理!#REF!</definedName>
    <definedName name="フレックスコアタイム時間横棒の再表示">[2]UI処理!#REF!</definedName>
    <definedName name="フレックス勤務時間横棒">[2]項目移送!#REF!</definedName>
    <definedName name="ヘッダー">#REF!</definedName>
    <definedName name="ボタン制御マトリクス" hidden="1">#REF!</definedName>
    <definedName name="ユーザー一覧">'[16]工数計算(ﾈｯﾄﾜｰｸ）'!#REF!</definedName>
    <definedName name="ユーザー固有情報の新規作成">#REF!</definedName>
    <definedName name="ワイドに">[17]!ワイドに</definedName>
    <definedName name="んんんん" hidden="1">{"'Sheet1'!$A$1:$I$153"}</definedName>
    <definedName name="一般社員時間外労働手当部門別集計ｸｴﾘｰ">#REF!</definedName>
    <definedName name="人日原価">#REF!</definedName>
    <definedName name="仕切り">'[7]見積明細(ハードのみ）'!$R$5:$R$34</definedName>
    <definedName name="仕切単価">'[7]見積明細(ハードのみ）'!$R$5:$R$34</definedName>
    <definedName name="休憩時間横棒">[2]項目移送!#REF!</definedName>
    <definedName name="休憩時間横棒_A8_4_の生成">[3]UI処理!#REF!</definedName>
    <definedName name="休憩時間横棒の表示">#REF!</definedName>
    <definedName name="休憩時間横棒作成">[3]項目移送!#REF!</definedName>
    <definedName name="休暇時間横棒の作成">[3]項目移送!#REF!</definedName>
    <definedName name="住民税115">#REF!</definedName>
    <definedName name="住民税96">#REF!</definedName>
    <definedName name="住民税納付先の登録7">#REF!</definedName>
    <definedName name="作業モード" hidden="1">#REF!</definedName>
    <definedName name="作業モードの場合">[3]項目移送!#REF!</definedName>
    <definedName name="作業時間横棒を作業貼り付けできる範囲">[3]UI処理!#REF!</definedName>
    <definedName name="作業詳細ダイアログ起動処理">[3]項目移送!#REF!</definedName>
    <definedName name="作業選択モードに変換する">[3]項目移送!#REF!</definedName>
    <definedName name="価格表">#REF!</definedName>
    <definedName name="保守単価">'[7]見積明細(ハードのみ）'!$L$5:$L$34</definedName>
    <definedName name="保守委託単価">'[7]見積明細(ハードのみ）'!$N$5:$N$34</definedName>
    <definedName name="保守支援単価">'[7]見積明細(ハードのみ）'!$P$5:$P$34</definedName>
    <definedName name="値引単価">'[7]見積明細(ハードのみ）'!$J$5:$J$34</definedName>
    <definedName name="備考">'[7]見積明細(ハードのみ）'!$AA$5:$AA$34</definedName>
    <definedName name="処理サイクル" hidden="1">{"'Sheet1'!$A$1:$I$153"}</definedName>
    <definedName name="削除０１" hidden="1">'[1]テーブル定義書（案件番号採番）'!#REF!</definedName>
    <definedName name="削除０２" hidden="1">#REF!</definedName>
    <definedName name="削除０３" hidden="1">#REF!</definedName>
    <definedName name="削除０４" hidden="1">'[1]テーブル定義書（案件番号採番）'!#REF!</definedName>
    <definedName name="削除０５" hidden="1">#REF!</definedName>
    <definedName name="削除０６" hidden="1">#REF!</definedName>
    <definedName name="削除０７" hidden="1">'[1]テーブル定義書（案件番号採番）'!#REF!</definedName>
    <definedName name="削除０８" hidden="1">#REF!</definedName>
    <definedName name="削除０９" hidden="1">#REF!</definedName>
    <definedName name="前週送り">#REF!</definedName>
    <definedName name="勤務合計の試算">[2]項目移送!#REF!</definedName>
    <definedName name="勤務情報存在から処理">#REF!</definedName>
    <definedName name="勤務種類コード_A6_2_の勤務種類は既存時に_勤務種類情報を表示する">[2]項目移送!#REF!</definedName>
    <definedName name="勤務種類入力時_就業時間帯入力時">#REF!</definedName>
    <definedName name="勤務種類名称_A6_3_・就業時間帯名称_A6_6_をクリックする">#REF!</definedName>
    <definedName name="単価">#REF!</definedName>
    <definedName name="単価種別">#REF!</definedName>
    <definedName name="印刷">[18]!印刷</definedName>
    <definedName name="原価">#REF!</definedName>
    <definedName name="売値">#REF!</definedName>
    <definedName name="定価">#REF!</definedName>
    <definedName name="宿泊">#REF!</definedName>
    <definedName name="宿泊単金">#REF!</definedName>
    <definedName name="対象期間">#REF!</definedName>
    <definedName name="就業時間帯コード_A6_5_の就業時間帯は既存時に_就業時間帯情報を表示する">[2]項目移送!#REF!</definedName>
    <definedName name="工程別生産性">#REF!</definedName>
    <definedName name="希望_A1_3_をクリックする">#REF!</definedName>
    <definedName name="応援時間横棒の作成">[3]項目移送!#REF!</definedName>
    <definedName name="応援者の職場名を表示しない">#REF!</definedName>
    <definedName name="応援者の職場名を表示する">#REF!</definedName>
    <definedName name="応援者の職場名を表示する_A3_4_はチェックされていない">#REF!</definedName>
    <definedName name="応援者の職場名を表示する_A3_4_はチェックされている">#REF!</definedName>
    <definedName name="操作単位選択_A3_2_を選択する">#REF!</definedName>
    <definedName name="日付別勤務情報で再表示する">#REF!</definedName>
    <definedName name="日帰り">#REF!</definedName>
    <definedName name="日帰り単金">#REF!</definedName>
    <definedName name="時間外労働時間横棒の表示">#REF!</definedName>
    <definedName name="概要_基準日設定" hidden="1">#REF!</definedName>
    <definedName name="標準価格">'[7]見積明細(ハードのみ）'!$C$5:$H$34</definedName>
    <definedName name="機種SORT">[19]!機種SORT</definedName>
    <definedName name="機能別原価">#REF!</definedName>
    <definedName name="流動勤務時間横棒の再表示">[2]UI処理!#REF!</definedName>
    <definedName name="画面1">#REF!</definedName>
    <definedName name="画面2">#REF!</definedName>
    <definedName name="画面３">#REF!</definedName>
    <definedName name="画面4">#REF!</definedName>
    <definedName name="画面5">#REF!</definedName>
    <definedName name="画面6">#REF!</definedName>
    <definedName name="画面7">#REF!</definedName>
    <definedName name="直扱単価">'[7]見積明細(ハードのみ）'!$V$5:$V$34</definedName>
    <definedName name="社共単価">'[7]見積明細(ハードのみ）'!$T$5:$T$34</definedName>
    <definedName name="種別">#REF!</definedName>
    <definedName name="終了">[20]!終了</definedName>
    <definedName name="育児介護短時間横棒の作成">[3]項目移送!#REF!</definedName>
    <definedName name="行事_A2_1_6_をクリックする">#REF!</definedName>
    <definedName name="見やすく">[17]!見やすく</definedName>
    <definedName name="見積工数">#REF!</definedName>
    <definedName name="解析">#N/A</definedName>
    <definedName name="設計書">#N/A</definedName>
    <definedName name="詳細ダイアログから戻る">#REF!</definedName>
    <definedName name="詳細ダイアログ起動">#REF!</definedName>
    <definedName name="詳細設定画面から戻る">#REF!</definedName>
    <definedName name="詳細設定画面を起動する">#REF!</definedName>
    <definedName name="起動する">#REF!</definedName>
    <definedName name="起動する時に_個人スケジュール修正_職場別_から情報を取得する。">#REF!</definedName>
    <definedName name="返戻種類追加" hidden="1">{"'Sheet1'!$A$1:$I$153"}</definedName>
    <definedName name="返戻種類追加２" hidden="1">{"'Sheet1'!$A$1:$I$153"}</definedName>
    <definedName name="通常勤務時間横棒">[2]項目移送!#REF!</definedName>
    <definedName name="通常勤務時間横棒の再表示">[2]UI処理!#REF!</definedName>
    <definedName name="部">'[7]見積明細(ハードのみ）'!$Z$5:$Z$34</definedName>
    <definedName name="部門別時間外労働手当状況">#REF!</definedName>
    <definedName name="重複" hidden="1">[21]表紙!#REF!</definedName>
    <definedName name="銀行の登録48">#REF!</definedName>
    <definedName name="銀行の登録67">#REF!</definedName>
    <definedName name="銀行の登録7">#REF!</definedName>
    <definedName name="開始時刻・終了時刻の手入力をチェック_する">#REF!</definedName>
    <definedName name="開始時刻順に並び替える_A3_3_はチェックされていない">#REF!</definedName>
    <definedName name="開始時刻順に並び替える_A3_3_はチェックされている">#REF!</definedName>
    <definedName name="関連表" hidden="1">#REF!</definedName>
    <definedName name="関連表２" hidden="1">#REF!</definedName>
    <definedName name="電子帳票仕様" hidden="1">[22]表紙!#REF!</definedName>
    <definedName name="電車">#REF!</definedName>
    <definedName name="項目名の登録1">#REF!</definedName>
    <definedName name="項目名の登録2">#REF!</definedName>
    <definedName name="項目名の登録3">#REF!</definedName>
    <definedName name="項目名の登録4">#REF!</definedName>
    <definedName name="項目名の登録5">#REF!</definedName>
    <definedName name="項目名の登録6">#REF!</definedName>
    <definedName name="項目名の登録7">#REF!</definedName>
    <definedName name="項目名の登録8">#REF!</definedName>
    <definedName name="飛行機">#REF!</definedName>
  </definedNames>
  <calcPr calcId="191029"/>
  <customWorkbookViews>
    <customWorkbookView name="景 方 - 個人用ビュー" guid="{94F9D0D2-EC39-4B28-A9CE-EF6F4BDE43E7}" mergeInterval="0" personalView="1" maximized="1" xWindow="-8" yWindow="-8" windowWidth="1936" windowHeight="1056" activeSheetId="2"/>
    <customWorkbookView name="大竹 紅美子 - 個人用ビュー" guid="{7B14AD61-6706-4BF4-8DB1-E7C615A7F516}" mergeInterval="0" personalView="1" maximized="1" xWindow="59" yWindow="-8" windowWidth="1869" windowHeight="1096" activeSheetId="2"/>
    <customWorkbookView name="Pham Van Dan - 個人用ビュー" guid="{EC12C215-BC47-4FC8-85F3-3C4C1C825C4C}" mergeInterval="0" personalView="1" maximized="1" xWindow="-8" yWindow="-8" windowWidth="1936" windowHeight="1056" activeSheetId="2"/>
    <customWorkbookView name="三浦 寛子 - 個人用ビュー" guid="{5E7A591E-0B80-4110-8562-092D76725BFD}" mergeInterval="0" personalView="1" maximized="1" xWindow="-8" yWindow="-8" windowWidth="1936" windowHeight="109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7" l="1"/>
  <c r="E187" i="56" l="1"/>
  <c r="F96" i="57"/>
  <c r="V6" i="17"/>
  <c r="X9" i="17" l="1"/>
  <c r="V9" i="17"/>
  <c r="W9" i="17" s="1"/>
  <c r="U9" i="17"/>
  <c r="T9" i="17"/>
  <c r="F9" i="17"/>
  <c r="X10" i="17" l="1"/>
  <c r="V10" i="17"/>
  <c r="W10" i="17" s="1"/>
  <c r="U10" i="17"/>
  <c r="T10" i="17"/>
  <c r="F10" i="17"/>
  <c r="H10" i="17" s="1"/>
  <c r="AC9" i="17" l="1"/>
  <c r="G9" i="17"/>
  <c r="H9" i="17"/>
  <c r="AC10" i="17"/>
  <c r="G10" i="17"/>
  <c r="Z12" i="17" l="1"/>
  <c r="Y12" i="17"/>
  <c r="S12" i="17"/>
  <c r="R12" i="17"/>
  <c r="Q12" i="17"/>
  <c r="P12" i="17"/>
  <c r="N12" i="17"/>
  <c r="M12" i="17"/>
  <c r="L12" i="17"/>
  <c r="K12" i="17"/>
  <c r="J12" i="17"/>
  <c r="I12" i="17"/>
  <c r="O12" i="17"/>
  <c r="X8" i="17"/>
  <c r="V8" i="17"/>
  <c r="W8" i="17" s="1"/>
  <c r="U8" i="17"/>
  <c r="T8" i="17"/>
  <c r="F8" i="17"/>
  <c r="X7" i="17"/>
  <c r="V7" i="17"/>
  <c r="W7" i="17" s="1"/>
  <c r="U7" i="17"/>
  <c r="T7" i="17"/>
  <c r="F7" i="17"/>
  <c r="H7" i="17" s="1"/>
  <c r="U6" i="17"/>
  <c r="T6" i="17"/>
  <c r="F6" i="17"/>
  <c r="G6" i="17" s="1"/>
  <c r="H8" i="17" l="1"/>
  <c r="G8" i="17"/>
  <c r="W6" i="17"/>
  <c r="W12" i="17" s="1"/>
  <c r="V12" i="17"/>
  <c r="G7" i="17"/>
  <c r="H6" i="17"/>
  <c r="T12" i="17"/>
  <c r="X12" i="17"/>
  <c r="U12" i="17"/>
  <c r="AC7" i="17"/>
  <c r="AC8" i="17"/>
  <c r="F12" i="17"/>
  <c r="AC6" i="17" l="1"/>
  <c r="AC12" i="17" s="1"/>
  <c r="AC13" i="17" l="1"/>
  <c r="AC14" i="17"/>
  <c r="AC16" i="17" l="1"/>
  <c r="AC17" i="17" l="1"/>
  <c r="E30" i="17" l="1"/>
  <c r="E29" i="17"/>
  <c r="E46" i="17"/>
  <c r="E31" i="17"/>
  <c r="E32" i="17"/>
  <c r="E47" i="17"/>
  <c r="E35" i="17"/>
  <c r="E34" i="17"/>
  <c r="E36" i="17"/>
  <c r="E37" i="17"/>
  <c r="E44" i="17"/>
  <c r="AC18" i="17"/>
  <c r="E38" i="17"/>
  <c r="E28" i="17"/>
  <c r="E45" i="17"/>
  <c r="E39" i="17"/>
  <c r="E40" i="17"/>
  <c r="E27" i="17" l="1"/>
  <c r="E4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Vu Tien Lam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này còn phụ thuộc vào số người làm, nếu có nhiều người cùng code 1 màn hình thì cần nhân thêm hệ số
1 dev, 1 tester: dev(2/3), tester(1/3)
2 dev, 1 tester: dev(2/3)*2, tester(1/3)</t>
        </r>
      </text>
    </comment>
    <comment ref="J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QA作成、担当者相談、回答理解 
1 dev, 1 tester: dev(2/3), tester(1/3)
2 dev, 1 tester: dev(2/3)*2, tester(1/3)</t>
        </r>
      </text>
    </comment>
    <comment ref="T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⑥ Coder Mutual CodeReview </t>
        </r>
      </text>
    </comment>
    <comment ref="X3" authorId="1" shapeId="0" xr:uid="{00000000-0006-0000-0300-000004000000}">
      <text>
        <r>
          <rPr>
            <sz val="9"/>
            <color indexed="81"/>
            <rFont val="Tahoma"/>
            <family val="2"/>
          </rPr>
          <t xml:space="preserve">Test theo checksheet + evidence
</t>
        </r>
      </text>
    </comment>
  </commentList>
</comments>
</file>

<file path=xl/sharedStrings.xml><?xml version="1.0" encoding="utf-8"?>
<sst xmlns="http://schemas.openxmlformats.org/spreadsheetml/2006/main" count="132" uniqueCount="108">
  <si>
    <t>作業分割構成</t>
    <phoneticPr fontId="7" type="noConversion"/>
  </si>
  <si>
    <t>番号</t>
    <rPh sb="0" eb="2">
      <t>ﾊﾞﾝｺﾞｳ</t>
    </rPh>
    <phoneticPr fontId="7" type="noConversion"/>
  </si>
  <si>
    <t>機能ID</t>
    <rPh sb="0" eb="2">
      <t>ｷﾉｳ</t>
    </rPh>
    <phoneticPr fontId="7" type="noConversion"/>
  </si>
  <si>
    <t>タスク細目</t>
    <phoneticPr fontId="7" type="noConversion"/>
  </si>
  <si>
    <t>複雑度</t>
  </si>
  <si>
    <t>工数（人時）</t>
    <rPh sb="0" eb="2">
      <t>ｺｳｽｳ</t>
    </rPh>
    <rPh sb="3" eb="4">
      <t>ﾆﾝ</t>
    </rPh>
    <rPh sb="4" eb="5">
      <t>ｼﾞ</t>
    </rPh>
    <phoneticPr fontId="7" type="noConversion"/>
  </si>
  <si>
    <t>合計</t>
    <rPh sb="0" eb="2">
      <t>ｺﾞｳｹｲ</t>
    </rPh>
    <phoneticPr fontId="7" type="noConversion"/>
  </si>
  <si>
    <t>要件・設計理解</t>
  </si>
  <si>
    <t xml:space="preserve">翻訳（設計書・仕様書） </t>
  </si>
  <si>
    <t xml:space="preserve">⑫ Interpretation（QA) </t>
  </si>
  <si>
    <t>説明会</t>
  </si>
  <si>
    <t>ドメインクラス図作成</t>
  </si>
  <si>
    <t>UI技術設計</t>
  </si>
  <si>
    <t>テーブル設計</t>
  </si>
  <si>
    <t>設計レビュー</t>
    <phoneticPr fontId="7" type="noConversion"/>
  </si>
  <si>
    <t>Code Domain</t>
  </si>
  <si>
    <t>Code UnitTest</t>
  </si>
  <si>
    <t>Code UI</t>
  </si>
  <si>
    <t>内部実装</t>
  </si>
  <si>
    <t>ソースレビュー
(Mutual)</t>
  </si>
  <si>
    <t>製造者テスト</t>
  </si>
  <si>
    <t>テストチェックシート作る</t>
  </si>
  <si>
    <t>テストチェックシートレビュー</t>
  </si>
  <si>
    <t>単体テスト</t>
  </si>
  <si>
    <t>納品前検査</t>
    <phoneticPr fontId="7"/>
  </si>
  <si>
    <t>デバッグ
(reworking code 0.1 + test 0.05)</t>
  </si>
  <si>
    <t>Dev 理解</t>
  </si>
  <si>
    <t>Tester 理解</t>
  </si>
  <si>
    <t>Dev debug</t>
  </si>
  <si>
    <t>Tester debug</t>
  </si>
  <si>
    <t>開発(新規製造）</t>
    <rPh sb="0" eb="2">
      <t>ｶｲﾊﾂ</t>
    </rPh>
    <rPh sb="3" eb="5">
      <t>ｼﾝｷ</t>
    </rPh>
    <rPh sb="5" eb="7">
      <t>ｾｲｿﾞｳ</t>
    </rPh>
    <phoneticPr fontId="7" type="noConversion"/>
  </si>
  <si>
    <t>中</t>
  </si>
  <si>
    <t>開発合計</t>
    <rPh sb="0" eb="2">
      <t>ｶｲﾊﾂ</t>
    </rPh>
    <rPh sb="2" eb="4">
      <t>ｺﾞｳｹｲ</t>
    </rPh>
    <phoneticPr fontId="7" type="noConversion"/>
  </si>
  <si>
    <t>実装工数ｘ10％</t>
    <phoneticPr fontId="7"/>
  </si>
  <si>
    <t>管理合計</t>
    <rPh sb="0" eb="2">
      <t>ｶﾝﾘ</t>
    </rPh>
    <rPh sb="2" eb="4">
      <t>ｺﾞｳｹｲ</t>
    </rPh>
    <phoneticPr fontId="7" type="noConversion"/>
  </si>
  <si>
    <t>総合計</t>
    <rPh sb="0" eb="2">
      <t>ｿｳｺﾞｳ</t>
    </rPh>
    <rPh sb="2" eb="3">
      <t>ｹｲ</t>
    </rPh>
    <phoneticPr fontId="7" type="noConversion"/>
  </si>
  <si>
    <t>人月</t>
    <rPh sb="0" eb="2">
      <t>ﾆﾝｹﾞﾂ</t>
    </rPh>
    <phoneticPr fontId="7" type="noConversion"/>
  </si>
  <si>
    <t>複雑度ついて</t>
    <rPh sb="0" eb="2">
      <t>ﾌｸｻﾞﾂ</t>
    </rPh>
    <rPh sb="2" eb="3">
      <t>ﾄﾞ</t>
    </rPh>
    <phoneticPr fontId="7" type="noConversion"/>
  </si>
  <si>
    <t>　低：単純なデータの表示、登録</t>
    <rPh sb="1" eb="2">
      <t>ﾃｲ</t>
    </rPh>
    <rPh sb="3" eb="5">
      <t>ﾀﾝｼﾞｭﾝ</t>
    </rPh>
    <rPh sb="10" eb="12">
      <t>ﾋｮｳｼﾞ</t>
    </rPh>
    <rPh sb="13" eb="15">
      <t>ﾄｳﾛｸ</t>
    </rPh>
    <phoneticPr fontId="7" type="noConversion"/>
  </si>
  <si>
    <t>　中：低の処理に加え、ダイアログの作成や印刷処理など処理が発生する場合</t>
    <rPh sb="1" eb="2">
      <t>ﾁｭｳ</t>
    </rPh>
    <rPh sb="5" eb="7">
      <t>ｼｮﾘ</t>
    </rPh>
    <rPh sb="8" eb="9">
      <t>ｸﾜ</t>
    </rPh>
    <rPh sb="17" eb="19">
      <t>ｻｸｾｲ</t>
    </rPh>
    <rPh sb="20" eb="22">
      <t>ｲﾝｻﾂ</t>
    </rPh>
    <rPh sb="22" eb="24">
      <t>ｼｮﾘ</t>
    </rPh>
    <rPh sb="26" eb="28">
      <t>ｼｮﾘ</t>
    </rPh>
    <rPh sb="29" eb="31">
      <t>ﾊｯｾｲ</t>
    </rPh>
    <rPh sb="33" eb="35">
      <t>ﾊﾞｱｲ</t>
    </rPh>
    <phoneticPr fontId="7" type="noConversion"/>
  </si>
  <si>
    <t>　高：処理が複雑（履歴が関係するデータを扱う等、JavaScript・Ajax等の処理が利用、他テーブルを参照・更新する）なもの</t>
    <rPh sb="1" eb="2">
      <t>ｺｳ</t>
    </rPh>
    <rPh sb="3" eb="5">
      <t>ｼｮﾘ</t>
    </rPh>
    <rPh sb="6" eb="8">
      <t>ﾌｸｻﾞﾂ</t>
    </rPh>
    <rPh sb="9" eb="11">
      <t>ﾘﾚｷ</t>
    </rPh>
    <rPh sb="12" eb="14">
      <t>ｶﾝｹｲ</t>
    </rPh>
    <rPh sb="20" eb="21">
      <t>ｱﾂｶ</t>
    </rPh>
    <rPh sb="22" eb="23">
      <t>ﾄｳ</t>
    </rPh>
    <rPh sb="39" eb="40">
      <t>ﾄｳ</t>
    </rPh>
    <rPh sb="41" eb="43">
      <t>ｼｮﾘ</t>
    </rPh>
    <rPh sb="44" eb="46">
      <t>ﾘﾖｳ</t>
    </rPh>
    <rPh sb="47" eb="48">
      <t>ﾀ</t>
    </rPh>
    <rPh sb="53" eb="55">
      <t>ｻﾝｼｮｳ</t>
    </rPh>
    <rPh sb="56" eb="58">
      <t>ｺｳｼﾝ</t>
    </rPh>
    <phoneticPr fontId="7" type="noConversion"/>
  </si>
  <si>
    <t>超高：高の処理に加え、対応項目が多岐にわたる場合</t>
    <rPh sb="0" eb="1">
      <t>ﾁｮｳ</t>
    </rPh>
    <rPh sb="3" eb="4">
      <t>ｺｳ</t>
    </rPh>
    <rPh sb="5" eb="7">
      <t>ｼｮﾘ</t>
    </rPh>
    <rPh sb="8" eb="9">
      <t>ｸﾜ</t>
    </rPh>
    <rPh sb="11" eb="13">
      <t>ﾀｲｵｳ</t>
    </rPh>
    <rPh sb="13" eb="15">
      <t>ｺｳﾓｸ</t>
    </rPh>
    <rPh sb="16" eb="18">
      <t>ﾀｷ</t>
    </rPh>
    <rPh sb="22" eb="24">
      <t>ﾊﾞｱｲ</t>
    </rPh>
    <phoneticPr fontId="7" type="noConversion"/>
  </si>
  <si>
    <t>パーセント</t>
    <phoneticPr fontId="7" type="noConversion"/>
  </si>
  <si>
    <t>備考</t>
  </si>
  <si>
    <t>開発</t>
    <rPh sb="0" eb="2">
      <t>ｶｲﾊﾂ</t>
    </rPh>
    <phoneticPr fontId="7" type="noConversion"/>
  </si>
  <si>
    <t>オーバーヘッド管理</t>
    <rPh sb="7" eb="9">
      <t>ｶﾝﾘ</t>
    </rPh>
    <phoneticPr fontId="7" type="noConversion"/>
  </si>
  <si>
    <t>PM</t>
    <phoneticPr fontId="8"/>
  </si>
  <si>
    <t>通訳・翻訳</t>
    <rPh sb="0" eb="2">
      <t>ツウヤク</t>
    </rPh>
    <rPh sb="3" eb="5">
      <t>ホンヤク</t>
    </rPh>
    <phoneticPr fontId="8"/>
  </si>
  <si>
    <t>説明会</t>
    <rPh sb="0" eb="3">
      <t>セツメイカイ</t>
    </rPh>
    <phoneticPr fontId="8"/>
  </si>
  <si>
    <t>開発合計工数ｘ8％</t>
    <phoneticPr fontId="7"/>
  </si>
  <si>
    <t>（工数比率）</t>
  </si>
  <si>
    <t>要件・設計理解</t>
    <rPh sb="0" eb="2">
      <t>ﾖｳｹﾝ</t>
    </rPh>
    <rPh sb="3" eb="5">
      <t>ｾｯｹｲ</t>
    </rPh>
    <rPh sb="5" eb="7">
      <t>ﾘｶｲ</t>
    </rPh>
    <phoneticPr fontId="21" type="noConversion"/>
  </si>
  <si>
    <t>ドメイン実装</t>
    <rPh sb="4" eb="6">
      <t>ｼﾞｯｿｳ</t>
    </rPh>
    <phoneticPr fontId="21" type="noConversion"/>
  </si>
  <si>
    <t>UNIT TEST
UNIT TEST実装･実行</t>
    <rPh sb="19" eb="21">
      <t>ｼﾞｯｿｳ</t>
    </rPh>
    <rPh sb="22" eb="24">
      <t>ｼﾞｯｺｳ</t>
    </rPh>
    <phoneticPr fontId="21" type="noConversion"/>
  </si>
  <si>
    <t>UI実装</t>
    <rPh sb="2" eb="4">
      <t>ｼﾞｯｿｳ</t>
    </rPh>
    <phoneticPr fontId="21" type="noConversion"/>
  </si>
  <si>
    <t>Server実装</t>
    <rPh sb="6" eb="8">
      <t>ｼﾞｯｿｳ</t>
    </rPh>
    <phoneticPr fontId="21" type="noConversion"/>
  </si>
  <si>
    <t>帳票</t>
    <rPh sb="0" eb="2">
      <t>ﾁｮｳﾋｮｳ</t>
    </rPh>
    <phoneticPr fontId="22" type="noConversion"/>
  </si>
  <si>
    <t>コードレビュー</t>
    <phoneticPr fontId="21" type="noConversion"/>
  </si>
  <si>
    <t>製造者テスト</t>
    <rPh sb="0" eb="3">
      <t>ｾｲｿﾞｳｼｬ</t>
    </rPh>
    <phoneticPr fontId="21" type="noConversion"/>
  </si>
  <si>
    <t>単体テスト設計</t>
    <rPh sb="0" eb="2">
      <t>ﾀﾝﾀｲ</t>
    </rPh>
    <rPh sb="5" eb="7">
      <t>ｾｯｹｲ</t>
    </rPh>
    <phoneticPr fontId="21" type="noConversion"/>
  </si>
  <si>
    <t>単体テストレビュー</t>
    <rPh sb="0" eb="2">
      <t>ﾀﾝﾀｲ</t>
    </rPh>
    <phoneticPr fontId="21" type="noConversion"/>
  </si>
  <si>
    <t>単体テスト実行</t>
    <rPh sb="0" eb="2">
      <t>ﾀﾝﾀｲ</t>
    </rPh>
    <rPh sb="5" eb="7">
      <t>ｼﾞｯｺｳ</t>
    </rPh>
    <phoneticPr fontId="21" type="noConversion"/>
  </si>
  <si>
    <t>DEPLOY/納品前検査</t>
    <phoneticPr fontId="21" type="noConversion"/>
  </si>
  <si>
    <t>管理</t>
    <rPh sb="0" eb="2">
      <t>ｶﾝﾘ</t>
    </rPh>
    <phoneticPr fontId="21" type="noConversion"/>
  </si>
  <si>
    <t>開発</t>
    <rPh sb="0" eb="2">
      <t>ｶｲﾊﾂ</t>
    </rPh>
    <phoneticPr fontId="21" type="noConversion"/>
  </si>
  <si>
    <t>PM</t>
    <phoneticPr fontId="21" type="noConversion"/>
  </si>
  <si>
    <t>通訳・翻訳</t>
    <rPh sb="0" eb="2">
      <t>ﾂｳﾔｸ</t>
    </rPh>
    <rPh sb="3" eb="5">
      <t>ﾎﾝﾔｸ</t>
    </rPh>
    <phoneticPr fontId="21" type="noConversion"/>
  </si>
  <si>
    <t>説明会</t>
    <rPh sb="0" eb="3">
      <t>ｾﾂﾒｲｶｲ</t>
    </rPh>
    <phoneticPr fontId="21" type="noConversion"/>
  </si>
  <si>
    <t>成果物</t>
    <rPh sb="0" eb="3">
      <t>セイカブツ</t>
    </rPh>
    <phoneticPr fontId="6"/>
  </si>
  <si>
    <t>パス</t>
  </si>
  <si>
    <t>備考</t>
    <rPh sb="0" eb="2">
      <t>ビコウ</t>
    </rPh>
    <phoneticPr fontId="6"/>
  </si>
  <si>
    <t>Screen</t>
  </si>
  <si>
    <t>Screen name</t>
  </si>
  <si>
    <t>Jobs</t>
  </si>
  <si>
    <t>Note</t>
  </si>
  <si>
    <t>Coding time</t>
  </si>
  <si>
    <t>Screen Image</t>
  </si>
  <si>
    <t>TOTAL</t>
  </si>
  <si>
    <t>PG</t>
  </si>
  <si>
    <t>メニュー別OCD</t>
  </si>
  <si>
    <t>Assign</t>
  </si>
  <si>
    <t>KSU001</t>
    <phoneticPr fontId="6"/>
  </si>
  <si>
    <t>個人スケジュール修正(職場別)</t>
    <phoneticPr fontId="6"/>
  </si>
  <si>
    <t>KSU002</t>
    <phoneticPr fontId="6"/>
  </si>
  <si>
    <t>個人スケジュール修正(個人別)</t>
    <phoneticPr fontId="6"/>
  </si>
  <si>
    <t>新規
／修正</t>
    <rPh sb="0" eb="2">
      <t>シンキ</t>
    </rPh>
    <rPh sb="4" eb="6">
      <t>シュウセイ</t>
    </rPh>
    <phoneticPr fontId="1"/>
  </si>
  <si>
    <t>修正Ver</t>
    <rPh sb="0" eb="2">
      <t>シュウセイ</t>
    </rPh>
    <phoneticPr fontId="1"/>
  </si>
  <si>
    <t>新規</t>
    <rPh sb="0" eb="2">
      <t>シンキ</t>
    </rPh>
    <phoneticPr fontId="1"/>
  </si>
  <si>
    <t>-</t>
    <phoneticPr fontId="1"/>
  </si>
  <si>
    <t>UKDesign.UniversalK.就業.KMW_月別実績.KMWS03_月別実績の修正.C：表示フォーマットの選択.ユースケース.起動する.起動する</t>
  </si>
  <si>
    <t>KD</t>
  </si>
  <si>
    <t>UKDesign.UniversalK.就業.KMW_月別実績.KMWS03_月別実績の修正.C：表示フォーマットの選択.ユースケース.終了する.終了する</t>
    <phoneticPr fontId="1"/>
  </si>
  <si>
    <t>C：表示フォーマットの選択</t>
  </si>
  <si>
    <t>KMWS03_月別実績の修正</t>
  </si>
  <si>
    <t>UKDesign.UniversalK.就業.KMW_月別実績.KMWS03_月別実績の修正.C：表示フォーマットの選択.アルゴリズム.表示フォーマット選択を起動する.表示フォーマット選択を起動する</t>
  </si>
  <si>
    <t>1. Xác định các step, có 3 step</t>
  </si>
  <si>
    <t>表示フォーマット選択を起動する</t>
  </si>
  <si>
    <t>表示フォーマットを選択する</t>
  </si>
  <si>
    <t>起動する</t>
  </si>
  <si>
    <t>終了する</t>
  </si>
  <si>
    <t>UKDesign.UniversalK.就業.KMW_月別実績.KMWS03_月別実績の修正.C：表示フォーマットの選択.ユースケース.表示フォーマットを選択する.表示フォーマットを選択する</t>
  </si>
  <si>
    <t>1. Tạo DTO</t>
  </si>
  <si>
    <t>2. Tao AggregateRoot</t>
  </si>
  <si>
    <t>3. Tạo entity, PK</t>
  </si>
  <si>
    <t>4. Tạo repository để lấy dữ liệu</t>
  </si>
  <si>
    <t>5. Tạo finder</t>
  </si>
  <si>
    <t>6. Tạo web service</t>
  </si>
  <si>
    <t>1. Xác định thao tác,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</si>
</sst>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JPY]\ #,##0.0"/>
  </numFmts>
  <fonts count="32">
    <font>
      <sz val="10"/>
      <color theme="1"/>
      <name val="Meiryo UI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Meiryo UI"/>
      <family val="2"/>
      <charset val="128"/>
    </font>
    <font>
      <u/>
      <sz val="10"/>
      <color theme="10"/>
      <name val="Meiryo UI"/>
      <family val="2"/>
      <charset val="128"/>
    </font>
    <font>
      <sz val="10"/>
      <color theme="0"/>
      <name val="Meiryo UI"/>
      <family val="3"/>
      <charset val="128"/>
    </font>
    <font>
      <sz val="10"/>
      <color theme="1"/>
      <name val="Meiryo UI"/>
      <family val="2"/>
      <charset val="128"/>
    </font>
    <font>
      <sz val="9"/>
      <color indexed="81"/>
      <name val="Tahoma"/>
      <family val="2"/>
    </font>
    <font>
      <sz val="9"/>
      <color theme="1"/>
      <name val="メイリオ"/>
      <family val="3"/>
      <charset val="128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9"/>
      <color indexed="81"/>
      <name val="Tahoma"/>
      <family val="2"/>
    </font>
    <font>
      <sz val="6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Calibri"/>
      <family val="2"/>
      <scheme val="minor"/>
    </font>
    <font>
      <sz val="9"/>
      <color theme="1"/>
      <name val="Meiryo UI"/>
      <family val="3"/>
      <charset val="128"/>
    </font>
    <font>
      <i/>
      <sz val="11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>
      <alignment vertical="center"/>
    </xf>
    <xf numFmtId="165" fontId="12" fillId="0" borderId="0"/>
    <xf numFmtId="0" fontId="15" fillId="0" borderId="0">
      <alignment vertical="center"/>
    </xf>
    <xf numFmtId="165" fontId="16" fillId="0" borderId="0"/>
    <xf numFmtId="0" fontId="17" fillId="0" borderId="0"/>
    <xf numFmtId="165" fontId="16" fillId="0" borderId="0"/>
    <xf numFmtId="165" fontId="16" fillId="0" borderId="0"/>
    <xf numFmtId="0" fontId="16" fillId="0" borderId="0"/>
    <xf numFmtId="9" fontId="9" fillId="0" borderId="0" applyFont="0" applyFill="0" applyBorder="0" applyAlignment="0" applyProtection="0">
      <alignment vertical="center"/>
    </xf>
    <xf numFmtId="0" fontId="5" fillId="0" borderId="0"/>
    <xf numFmtId="0" fontId="23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4" fillId="0" borderId="0"/>
    <xf numFmtId="0" fontId="24" fillId="0" borderId="0" applyNumberFormat="0" applyFill="0" applyBorder="0" applyAlignment="0" applyProtection="0">
      <alignment vertical="center"/>
    </xf>
    <xf numFmtId="0" fontId="4" fillId="0" borderId="0"/>
    <xf numFmtId="0" fontId="3" fillId="0" borderId="0"/>
    <xf numFmtId="0" fontId="15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/>
    <xf numFmtId="0" fontId="24" fillId="0" borderId="0" applyNumberForma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13" fillId="2" borderId="0" xfId="1" applyNumberFormat="1" applyFont="1" applyFill="1" applyAlignment="1">
      <alignment horizontal="left" vertical="center"/>
    </xf>
    <xf numFmtId="0" fontId="13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horizontal="left" vertical="center" wrapText="1"/>
    </xf>
    <xf numFmtId="0" fontId="14" fillId="2" borderId="0" xfId="1" applyNumberFormat="1" applyFont="1" applyFill="1" applyAlignment="1">
      <alignment wrapText="1"/>
    </xf>
    <xf numFmtId="0" fontId="13" fillId="2" borderId="0" xfId="1" applyNumberFormat="1" applyFont="1" applyFill="1" applyAlignment="1">
      <alignment wrapText="1"/>
    </xf>
    <xf numFmtId="0" fontId="13" fillId="0" borderId="13" xfId="2" applyFont="1" applyBorder="1" applyAlignment="1">
      <alignment horizontal="center" vertical="center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16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4" borderId="16" xfId="2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wrapText="1"/>
    </xf>
    <xf numFmtId="0" fontId="13" fillId="5" borderId="20" xfId="1" applyNumberFormat="1" applyFont="1" applyFill="1" applyBorder="1" applyAlignment="1">
      <alignment horizontal="right" wrapText="1"/>
    </xf>
    <xf numFmtId="0" fontId="13" fillId="5" borderId="11" xfId="1" applyNumberFormat="1" applyFont="1" applyFill="1" applyBorder="1" applyAlignment="1">
      <alignment horizontal="right" wrapText="1"/>
    </xf>
    <xf numFmtId="0" fontId="13" fillId="5" borderId="21" xfId="1" applyNumberFormat="1" applyFont="1" applyFill="1" applyBorder="1" applyAlignment="1">
      <alignment horizontal="center" wrapText="1"/>
    </xf>
    <xf numFmtId="0" fontId="11" fillId="0" borderId="0" xfId="3" applyNumberFormat="1" applyFont="1" applyAlignment="1">
      <alignment horizontal="left" vertical="center"/>
    </xf>
    <xf numFmtId="0" fontId="13" fillId="0" borderId="22" xfId="1" applyNumberFormat="1" applyFont="1" applyBorder="1" applyAlignment="1">
      <alignment wrapText="1"/>
    </xf>
    <xf numFmtId="0" fontId="13" fillId="2" borderId="22" xfId="1" applyNumberFormat="1" applyFont="1" applyFill="1" applyBorder="1" applyAlignment="1">
      <alignment wrapText="1"/>
    </xf>
    <xf numFmtId="0" fontId="18" fillId="0" borderId="1" xfId="4" applyFont="1" applyBorder="1" applyAlignment="1">
      <alignment horizontal="left" vertical="center"/>
    </xf>
    <xf numFmtId="0" fontId="18" fillId="0" borderId="1" xfId="5" applyNumberFormat="1" applyFont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wrapText="1"/>
    </xf>
    <xf numFmtId="0" fontId="13" fillId="0" borderId="1" xfId="6" applyNumberFormat="1" applyFont="1" applyBorder="1" applyAlignment="1">
      <alignment horizontal="center" vertical="center" wrapText="1"/>
    </xf>
    <xf numFmtId="0" fontId="13" fillId="5" borderId="1" xfId="1" applyNumberFormat="1" applyFont="1" applyFill="1" applyBorder="1" applyAlignment="1">
      <alignment horizontal="center" wrapText="1"/>
    </xf>
    <xf numFmtId="0" fontId="13" fillId="0" borderId="7" xfId="6" applyNumberFormat="1" applyFont="1" applyBorder="1" applyAlignment="1">
      <alignment horizontal="center" vertical="center" wrapText="1"/>
    </xf>
    <xf numFmtId="0" fontId="13" fillId="0" borderId="7" xfId="6" applyNumberFormat="1" applyFont="1" applyBorder="1" applyAlignment="1">
      <alignment horizontal="center" vertical="center"/>
    </xf>
    <xf numFmtId="0" fontId="13" fillId="5" borderId="1" xfId="6" applyNumberFormat="1" applyFont="1" applyFill="1" applyBorder="1" applyAlignment="1">
      <alignment horizontal="center" vertical="center" wrapText="1"/>
    </xf>
    <xf numFmtId="164" fontId="13" fillId="0" borderId="23" xfId="6" applyNumberFormat="1" applyFont="1" applyBorder="1" applyAlignment="1">
      <alignment horizontal="center" vertical="center" wrapText="1"/>
    </xf>
    <xf numFmtId="164" fontId="13" fillId="5" borderId="23" xfId="7" applyNumberFormat="1" applyFont="1" applyFill="1" applyBorder="1" applyAlignment="1">
      <alignment horizontal="center" vertical="center" wrapText="1"/>
    </xf>
    <xf numFmtId="164" fontId="13" fillId="5" borderId="23" xfId="6" applyNumberFormat="1" applyFont="1" applyFill="1" applyBorder="1" applyAlignment="1">
      <alignment horizontal="center" vertical="center" wrapText="1"/>
    </xf>
    <xf numFmtId="164" fontId="13" fillId="5" borderId="24" xfId="6" applyNumberFormat="1" applyFont="1" applyFill="1" applyBorder="1" applyAlignment="1">
      <alignment horizontal="center" vertical="center" wrapText="1"/>
    </xf>
    <xf numFmtId="0" fontId="13" fillId="0" borderId="24" xfId="6" applyNumberFormat="1" applyFont="1" applyBorder="1" applyAlignment="1">
      <alignment horizontal="center" vertical="center" wrapText="1"/>
    </xf>
    <xf numFmtId="164" fontId="13" fillId="5" borderId="1" xfId="6" applyNumberFormat="1" applyFont="1" applyFill="1" applyBorder="1" applyAlignment="1">
      <alignment horizontal="center" vertical="center" wrapText="1"/>
    </xf>
    <xf numFmtId="164" fontId="13" fillId="5" borderId="25" xfId="1" applyNumberFormat="1" applyFont="1" applyFill="1" applyBorder="1" applyAlignment="1">
      <alignment horizontal="center" wrapText="1"/>
    </xf>
    <xf numFmtId="0" fontId="13" fillId="0" borderId="1" xfId="1" applyNumberFormat="1" applyFont="1" applyBorder="1" applyAlignment="1">
      <alignment wrapText="1"/>
    </xf>
    <xf numFmtId="0" fontId="13" fillId="2" borderId="1" xfId="1" applyNumberFormat="1" applyFont="1" applyFill="1" applyBorder="1" applyAlignment="1">
      <alignment wrapText="1"/>
    </xf>
    <xf numFmtId="164" fontId="13" fillId="0" borderId="1" xfId="6" applyNumberFormat="1" applyFont="1" applyBorder="1" applyAlignment="1">
      <alignment horizontal="center" vertical="center" wrapText="1"/>
    </xf>
    <xf numFmtId="0" fontId="13" fillId="5" borderId="26" xfId="1" applyNumberFormat="1" applyFont="1" applyFill="1" applyBorder="1" applyAlignment="1">
      <alignment wrapText="1"/>
    </xf>
    <xf numFmtId="0" fontId="13" fillId="5" borderId="18" xfId="1" applyNumberFormat="1" applyFont="1" applyFill="1" applyBorder="1" applyAlignment="1">
      <alignment wrapText="1"/>
    </xf>
    <xf numFmtId="0" fontId="13" fillId="5" borderId="27" xfId="1" applyNumberFormat="1" applyFont="1" applyFill="1" applyBorder="1" applyAlignment="1">
      <alignment wrapText="1"/>
    </xf>
    <xf numFmtId="164" fontId="13" fillId="5" borderId="27" xfId="1" applyNumberFormat="1" applyFont="1" applyFill="1" applyBorder="1" applyAlignment="1">
      <alignment horizontal="center" wrapText="1"/>
    </xf>
    <xf numFmtId="164" fontId="13" fillId="5" borderId="28" xfId="1" applyNumberFormat="1" applyFont="1" applyFill="1" applyBorder="1" applyAlignment="1">
      <alignment horizontal="center" wrapText="1"/>
    </xf>
    <xf numFmtId="0" fontId="13" fillId="0" borderId="12" xfId="2" applyFont="1" applyBorder="1" applyAlignment="1">
      <alignment horizontal="left" vertical="center" wrapText="1"/>
    </xf>
    <xf numFmtId="164" fontId="13" fillId="5" borderId="21" xfId="1" applyNumberFormat="1" applyFont="1" applyFill="1" applyBorder="1" applyAlignment="1">
      <alignment horizontal="center" wrapText="1"/>
    </xf>
    <xf numFmtId="0" fontId="13" fillId="5" borderId="29" xfId="1" applyNumberFormat="1" applyFont="1" applyFill="1" applyBorder="1" applyAlignment="1">
      <alignment wrapText="1"/>
    </xf>
    <xf numFmtId="0" fontId="13" fillId="5" borderId="30" xfId="1" applyNumberFormat="1" applyFont="1" applyFill="1" applyBorder="1" applyAlignment="1">
      <alignment wrapText="1"/>
    </xf>
    <xf numFmtId="0" fontId="13" fillId="5" borderId="31" xfId="1" applyNumberFormat="1" applyFont="1" applyFill="1" applyBorder="1" applyAlignment="1">
      <alignment wrapText="1"/>
    </xf>
    <xf numFmtId="0" fontId="13" fillId="5" borderId="32" xfId="1" applyNumberFormat="1" applyFont="1" applyFill="1" applyBorder="1" applyAlignment="1">
      <alignment horizontal="center" wrapText="1"/>
    </xf>
    <xf numFmtId="164" fontId="13" fillId="5" borderId="33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0" fontId="14" fillId="2" borderId="0" xfId="1" applyNumberFormat="1" applyFont="1" applyFill="1" applyAlignment="1">
      <alignment horizontal="center" wrapText="1"/>
    </xf>
    <xf numFmtId="0" fontId="19" fillId="2" borderId="0" xfId="1" applyNumberFormat="1" applyFont="1" applyFill="1" applyAlignment="1">
      <alignment horizontal="left" vertical="center"/>
    </xf>
    <xf numFmtId="0" fontId="14" fillId="2" borderId="0" xfId="1" applyNumberFormat="1" applyFont="1" applyFill="1" applyAlignment="1">
      <alignment horizontal="left" vertical="center"/>
    </xf>
    <xf numFmtId="0" fontId="19" fillId="2" borderId="0" xfId="1" applyNumberFormat="1" applyFont="1" applyFill="1" applyAlignment="1">
      <alignment horizontal="left" vertical="center" wrapText="1"/>
    </xf>
    <xf numFmtId="165" fontId="19" fillId="2" borderId="0" xfId="1" applyFont="1" applyFill="1" applyAlignment="1">
      <alignment horizontal="left" vertical="center"/>
    </xf>
    <xf numFmtId="165" fontId="19" fillId="2" borderId="0" xfId="1" applyFont="1" applyFill="1" applyAlignment="1">
      <alignment horizontal="left" vertical="center" wrapText="1"/>
    </xf>
    <xf numFmtId="165" fontId="14" fillId="2" borderId="0" xfId="1" applyFont="1" applyFill="1" applyAlignment="1">
      <alignment wrapText="1"/>
    </xf>
    <xf numFmtId="165" fontId="19" fillId="3" borderId="1" xfId="1" applyFont="1" applyFill="1" applyBorder="1" applyAlignment="1">
      <alignment horizontal="center" vertical="center" wrapText="1"/>
    </xf>
    <xf numFmtId="165" fontId="14" fillId="2" borderId="0" xfId="1" applyFont="1" applyFill="1" applyAlignment="1">
      <alignment horizontal="center" wrapText="1"/>
    </xf>
    <xf numFmtId="9" fontId="19" fillId="4" borderId="5" xfId="8" applyFont="1" applyFill="1" applyBorder="1" applyAlignment="1">
      <alignment horizontal="right" vertical="center" wrapText="1"/>
    </xf>
    <xf numFmtId="9" fontId="14" fillId="2" borderId="1" xfId="8" applyFont="1" applyFill="1" applyBorder="1" applyAlignment="1">
      <alignment wrapText="1"/>
    </xf>
    <xf numFmtId="0" fontId="13" fillId="0" borderId="16" xfId="2" applyFont="1" applyBorder="1" applyAlignment="1">
      <alignment horizontal="left" wrapText="1" indent="1"/>
    </xf>
    <xf numFmtId="0" fontId="13" fillId="0" borderId="35" xfId="2" applyFont="1" applyBorder="1" applyAlignment="1">
      <alignment horizontal="left" vertical="center" wrapText="1"/>
    </xf>
    <xf numFmtId="0" fontId="13" fillId="0" borderId="2" xfId="2" applyFont="1" applyBorder="1" applyAlignment="1">
      <alignment horizontal="left" vertical="center" wrapText="1"/>
    </xf>
    <xf numFmtId="0" fontId="13" fillId="0" borderId="35" xfId="2" applyFont="1" applyBorder="1" applyAlignment="1">
      <alignment horizontal="left" wrapText="1" indent="1"/>
    </xf>
    <xf numFmtId="0" fontId="13" fillId="0" borderId="1" xfId="2" applyFont="1" applyBorder="1" applyAlignment="1">
      <alignment horizontal="left" wrapText="1" indent="1"/>
    </xf>
    <xf numFmtId="0" fontId="13" fillId="5" borderId="6" xfId="1" applyNumberFormat="1" applyFont="1" applyFill="1" applyBorder="1" applyAlignment="1">
      <alignment horizontal="center" wrapText="1"/>
    </xf>
    <xf numFmtId="164" fontId="13" fillId="5" borderId="6" xfId="1" applyNumberFormat="1" applyFont="1" applyFill="1" applyBorder="1" applyAlignment="1">
      <alignment horizontal="center" wrapText="1"/>
    </xf>
    <xf numFmtId="0" fontId="13" fillId="5" borderId="37" xfId="1" applyNumberFormat="1" applyFont="1" applyFill="1" applyBorder="1" applyAlignment="1">
      <alignment wrapText="1"/>
    </xf>
    <xf numFmtId="0" fontId="13" fillId="5" borderId="1" xfId="1" applyNumberFormat="1" applyFont="1" applyFill="1" applyBorder="1" applyAlignment="1">
      <alignment wrapText="1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0" fontId="7" fillId="0" borderId="0" xfId="20">
      <alignment vertical="center"/>
    </xf>
    <xf numFmtId="0" fontId="26" fillId="8" borderId="1" xfId="22" applyFont="1" applyFill="1" applyBorder="1" applyAlignment="1">
      <alignment horizontal="center" vertical="center"/>
    </xf>
    <xf numFmtId="0" fontId="25" fillId="8" borderId="1" xfId="22" applyFont="1" applyFill="1" applyBorder="1" applyAlignment="1">
      <alignment horizontal="center"/>
    </xf>
    <xf numFmtId="0" fontId="1" fillId="0" borderId="0" xfId="22"/>
    <xf numFmtId="0" fontId="27" fillId="9" borderId="16" xfId="22" applyFont="1" applyFill="1" applyBorder="1" applyAlignment="1">
      <alignment vertical="center"/>
    </xf>
    <xf numFmtId="0" fontId="28" fillId="9" borderId="2" xfId="22" applyFont="1" applyFill="1" applyBorder="1" applyAlignment="1">
      <alignment vertical="center"/>
    </xf>
    <xf numFmtId="0" fontId="28" fillId="9" borderId="3" xfId="22" applyFont="1" applyFill="1" applyBorder="1" applyAlignment="1">
      <alignment vertical="center"/>
    </xf>
    <xf numFmtId="0" fontId="1" fillId="9" borderId="3" xfId="22" applyFill="1" applyBorder="1"/>
    <xf numFmtId="0" fontId="28" fillId="2" borderId="5" xfId="22" applyFont="1" applyFill="1" applyBorder="1" applyAlignment="1">
      <alignment horizontal="center" vertical="center"/>
    </xf>
    <xf numFmtId="0" fontId="28" fillId="10" borderId="4" xfId="22" applyFont="1" applyFill="1" applyBorder="1" applyAlignment="1">
      <alignment vertical="center"/>
    </xf>
    <xf numFmtId="0" fontId="28" fillId="10" borderId="1" xfId="22" applyFont="1" applyFill="1" applyBorder="1" applyAlignment="1">
      <alignment vertical="center"/>
    </xf>
    <xf numFmtId="0" fontId="1" fillId="10" borderId="1" xfId="22" applyFill="1" applyBorder="1"/>
    <xf numFmtId="0" fontId="1" fillId="10" borderId="2" xfId="22" applyFill="1" applyBorder="1"/>
    <xf numFmtId="0" fontId="28" fillId="2" borderId="6" xfId="22" applyFont="1" applyFill="1" applyBorder="1" applyAlignment="1">
      <alignment horizontal="center" vertical="center"/>
    </xf>
    <xf numFmtId="0" fontId="28" fillId="0" borderId="6" xfId="22" applyFont="1" applyBorder="1" applyAlignment="1">
      <alignment vertical="center"/>
    </xf>
    <xf numFmtId="0" fontId="28" fillId="0" borderId="1" xfId="22" applyFont="1" applyBorder="1" applyAlignment="1">
      <alignment vertical="center"/>
    </xf>
    <xf numFmtId="0" fontId="1" fillId="0" borderId="1" xfId="22" applyBorder="1"/>
    <xf numFmtId="0" fontId="1" fillId="0" borderId="2" xfId="22" applyBorder="1"/>
    <xf numFmtId="0" fontId="0" fillId="0" borderId="1" xfId="22" applyFont="1" applyBorder="1"/>
    <xf numFmtId="0" fontId="0" fillId="0" borderId="2" xfId="22" applyFont="1" applyBorder="1" applyAlignment="1">
      <alignment horizontal="right"/>
    </xf>
    <xf numFmtId="0" fontId="1" fillId="0" borderId="2" xfId="22" applyBorder="1" applyAlignment="1">
      <alignment vertical="center"/>
    </xf>
    <xf numFmtId="0" fontId="28" fillId="2" borderId="8" xfId="22" applyFont="1" applyFill="1" applyBorder="1" applyAlignment="1">
      <alignment horizontal="center" vertical="center"/>
    </xf>
    <xf numFmtId="0" fontId="28" fillId="0" borderId="8" xfId="22" applyFont="1" applyBorder="1" applyAlignment="1">
      <alignment vertical="center"/>
    </xf>
    <xf numFmtId="0" fontId="1" fillId="0" borderId="8" xfId="22" applyBorder="1"/>
    <xf numFmtId="0" fontId="1" fillId="0" borderId="35" xfId="22" applyBorder="1"/>
    <xf numFmtId="0" fontId="0" fillId="0" borderId="8" xfId="22" applyFont="1" applyBorder="1" applyAlignment="1">
      <alignment horizontal="center" vertical="center" wrapText="1"/>
    </xf>
    <xf numFmtId="0" fontId="0" fillId="0" borderId="35" xfId="22" applyFont="1" applyBorder="1" applyAlignment="1">
      <alignment horizontal="right" vertical="center"/>
    </xf>
    <xf numFmtId="0" fontId="0" fillId="0" borderId="1" xfId="22" applyFont="1" applyBorder="1" applyAlignment="1">
      <alignment wrapText="1"/>
    </xf>
    <xf numFmtId="0" fontId="28" fillId="2" borderId="6" xfId="22" applyFont="1" applyFill="1" applyBorder="1" applyAlignment="1">
      <alignment horizontal="right" vertical="center"/>
    </xf>
    <xf numFmtId="0" fontId="28" fillId="2" borderId="8" xfId="22" applyFont="1" applyFill="1" applyBorder="1" applyAlignment="1">
      <alignment horizontal="right" vertical="center"/>
    </xf>
    <xf numFmtId="0" fontId="28" fillId="0" borderId="4" xfId="22" applyFont="1" applyBorder="1" applyAlignment="1">
      <alignment vertical="center"/>
    </xf>
    <xf numFmtId="0" fontId="28" fillId="2" borderId="1" xfId="22" applyFont="1" applyFill="1" applyBorder="1" applyAlignment="1">
      <alignment horizontal="center" vertical="center"/>
    </xf>
    <xf numFmtId="0" fontId="1" fillId="11" borderId="1" xfId="22" applyFill="1" applyBorder="1"/>
    <xf numFmtId="164" fontId="1" fillId="11" borderId="1" xfId="22" applyNumberFormat="1" applyFill="1" applyBorder="1"/>
    <xf numFmtId="0" fontId="26" fillId="8" borderId="1" xfId="22" applyFont="1" applyFill="1" applyBorder="1" applyAlignment="1">
      <alignment horizontal="left" vertical="center"/>
    </xf>
    <xf numFmtId="0" fontId="28" fillId="7" borderId="4" xfId="22" applyFont="1" applyFill="1" applyBorder="1" applyAlignment="1">
      <alignment vertical="center"/>
    </xf>
    <xf numFmtId="0" fontId="28" fillId="7" borderId="1" xfId="22" applyFont="1" applyFill="1" applyBorder="1" applyAlignment="1">
      <alignment vertical="center"/>
    </xf>
    <xf numFmtId="0" fontId="1" fillId="7" borderId="1" xfId="22" applyFill="1" applyBorder="1"/>
    <xf numFmtId="0" fontId="29" fillId="0" borderId="1" xfId="22" applyFont="1" applyBorder="1" applyAlignment="1">
      <alignment vertical="top" wrapText="1"/>
    </xf>
    <xf numFmtId="0" fontId="30" fillId="0" borderId="1" xfId="22" applyFont="1" applyBorder="1" applyAlignment="1">
      <alignment horizontal="right" vertical="center"/>
    </xf>
    <xf numFmtId="0" fontId="1" fillId="2" borderId="6" xfId="22" applyFill="1" applyBorder="1" applyAlignment="1">
      <alignment vertical="top"/>
    </xf>
    <xf numFmtId="0" fontId="1" fillId="2" borderId="8" xfId="22" applyFill="1" applyBorder="1" applyAlignment="1">
      <alignment vertical="top"/>
    </xf>
    <xf numFmtId="0" fontId="28" fillId="0" borderId="6" xfId="22" applyFont="1" applyBorder="1" applyAlignment="1">
      <alignment horizontal="right" vertical="center"/>
    </xf>
    <xf numFmtId="0" fontId="24" fillId="2" borderId="6" xfId="23" applyFill="1" applyBorder="1" applyAlignment="1">
      <alignment horizontal="right" vertical="center"/>
    </xf>
    <xf numFmtId="0" fontId="31" fillId="2" borderId="6" xfId="22" applyFont="1" applyFill="1" applyBorder="1" applyAlignment="1">
      <alignment horizontal="right" vertical="center"/>
    </xf>
    <xf numFmtId="0" fontId="29" fillId="0" borderId="6" xfId="22" applyFont="1" applyBorder="1" applyAlignment="1">
      <alignment vertical="top" wrapText="1"/>
    </xf>
    <xf numFmtId="0" fontId="30" fillId="0" borderId="6" xfId="22" applyFont="1" applyBorder="1" applyAlignment="1">
      <alignment horizontal="right" vertical="center"/>
    </xf>
    <xf numFmtId="0" fontId="29" fillId="2" borderId="6" xfId="22" applyFont="1" applyFill="1" applyBorder="1" applyAlignment="1">
      <alignment vertical="top"/>
    </xf>
    <xf numFmtId="0" fontId="29" fillId="2" borderId="8" xfId="22" applyFont="1" applyFill="1" applyBorder="1" applyAlignment="1">
      <alignment vertical="top"/>
    </xf>
    <xf numFmtId="0" fontId="1" fillId="9" borderId="1" xfId="22" applyFill="1" applyBorder="1"/>
    <xf numFmtId="0" fontId="28" fillId="2" borderId="0" xfId="22" applyFont="1" applyFill="1" applyAlignment="1">
      <alignment horizontal="center" vertical="center"/>
    </xf>
    <xf numFmtId="0" fontId="28" fillId="0" borderId="0" xfId="22" applyFont="1" applyAlignment="1">
      <alignment vertical="center"/>
    </xf>
    <xf numFmtId="0" fontId="28" fillId="2" borderId="0" xfId="22" applyFont="1" applyFill="1" applyAlignment="1">
      <alignment horizontal="right" vertical="center"/>
    </xf>
    <xf numFmtId="2" fontId="1" fillId="9" borderId="1" xfId="22" applyNumberFormat="1" applyFill="1" applyBorder="1"/>
    <xf numFmtId="0" fontId="8" fillId="6" borderId="0" xfId="0" applyFont="1" applyFill="1">
      <alignment vertical="center"/>
    </xf>
    <xf numFmtId="0" fontId="8" fillId="6" borderId="0" xfId="0" applyFont="1" applyFill="1" applyAlignment="1">
      <alignment vertical="center" wrapText="1"/>
    </xf>
    <xf numFmtId="0" fontId="28" fillId="0" borderId="1" xfId="0" applyFont="1" applyBorder="1">
      <alignment vertical="center"/>
    </xf>
    <xf numFmtId="0" fontId="0" fillId="0" borderId="0" xfId="0">
      <alignment vertical="center"/>
    </xf>
    <xf numFmtId="0" fontId="28" fillId="2" borderId="16" xfId="22" applyFont="1" applyFill="1" applyBorder="1" applyAlignment="1">
      <alignment horizontal="center" vertical="center"/>
    </xf>
    <xf numFmtId="0" fontId="28" fillId="2" borderId="0" xfId="22" applyFont="1" applyFill="1" applyAlignment="1">
      <alignment horizontal="center" vertical="center"/>
    </xf>
    <xf numFmtId="0" fontId="28" fillId="2" borderId="39" xfId="22" applyFont="1" applyFill="1" applyBorder="1" applyAlignment="1">
      <alignment horizontal="center" vertical="center"/>
    </xf>
    <xf numFmtId="0" fontId="28" fillId="2" borderId="35" xfId="22" applyFont="1" applyFill="1" applyBorder="1" applyAlignment="1">
      <alignment horizontal="center" vertical="center"/>
    </xf>
    <xf numFmtId="0" fontId="28" fillId="2" borderId="36" xfId="22" applyFont="1" applyFill="1" applyBorder="1" applyAlignment="1">
      <alignment horizontal="center" vertical="center"/>
    </xf>
    <xf numFmtId="0" fontId="28" fillId="2" borderId="38" xfId="22" applyFont="1" applyFill="1" applyBorder="1" applyAlignment="1">
      <alignment horizontal="center" vertical="center"/>
    </xf>
    <xf numFmtId="0" fontId="28" fillId="2" borderId="40" xfId="22" applyFont="1" applyFill="1" applyBorder="1" applyAlignment="1">
      <alignment horizontal="center" vertical="center"/>
    </xf>
    <xf numFmtId="0" fontId="28" fillId="2" borderId="41" xfId="22" applyFont="1" applyFill="1" applyBorder="1" applyAlignment="1">
      <alignment horizontal="center" vertical="center"/>
    </xf>
    <xf numFmtId="0" fontId="28" fillId="2" borderId="42" xfId="22" applyFont="1" applyFill="1" applyBorder="1" applyAlignment="1">
      <alignment horizontal="center" vertical="center"/>
    </xf>
    <xf numFmtId="0" fontId="28" fillId="0" borderId="5" xfId="22" applyFont="1" applyBorder="1" applyAlignment="1">
      <alignment horizontal="center" vertical="center"/>
    </xf>
    <xf numFmtId="0" fontId="28" fillId="0" borderId="6" xfId="22" applyFont="1" applyBorder="1" applyAlignment="1">
      <alignment horizontal="center" vertical="center"/>
    </xf>
    <xf numFmtId="0" fontId="28" fillId="0" borderId="8" xfId="22" applyFont="1" applyBorder="1" applyAlignment="1">
      <alignment horizontal="center" vertical="center"/>
    </xf>
    <xf numFmtId="0" fontId="1" fillId="0" borderId="5" xfId="22" applyBorder="1" applyAlignment="1">
      <alignment horizontal="center"/>
    </xf>
    <xf numFmtId="0" fontId="1" fillId="0" borderId="6" xfId="22" applyBorder="1" applyAlignment="1">
      <alignment horizontal="center"/>
    </xf>
    <xf numFmtId="0" fontId="1" fillId="0" borderId="8" xfId="22" applyBorder="1" applyAlignment="1">
      <alignment horizontal="center"/>
    </xf>
    <xf numFmtId="0" fontId="25" fillId="8" borderId="16" xfId="22" applyFont="1" applyFill="1" applyBorder="1" applyAlignment="1">
      <alignment horizontal="center"/>
    </xf>
    <xf numFmtId="0" fontId="25" fillId="8" borderId="0" xfId="22" applyFont="1" applyFill="1" applyAlignment="1">
      <alignment horizontal="center"/>
    </xf>
    <xf numFmtId="0" fontId="1" fillId="0" borderId="16" xfId="22" applyBorder="1" applyAlignment="1">
      <alignment horizontal="center"/>
    </xf>
    <xf numFmtId="0" fontId="1" fillId="0" borderId="0" xfId="22" applyAlignment="1">
      <alignment horizontal="center"/>
    </xf>
    <xf numFmtId="0" fontId="1" fillId="0" borderId="39" xfId="22" applyBorder="1" applyAlignment="1">
      <alignment horizontal="center"/>
    </xf>
    <xf numFmtId="0" fontId="1" fillId="0" borderId="35" xfId="22" applyBorder="1" applyAlignment="1">
      <alignment horizontal="center"/>
    </xf>
    <xf numFmtId="0" fontId="1" fillId="0" borderId="36" xfId="22" applyBorder="1" applyAlignment="1">
      <alignment horizontal="center"/>
    </xf>
    <xf numFmtId="0" fontId="1" fillId="0" borderId="38" xfId="22" applyBorder="1" applyAlignment="1">
      <alignment horizontal="center"/>
    </xf>
    <xf numFmtId="0" fontId="13" fillId="0" borderId="1" xfId="2" applyFont="1" applyBorder="1" applyAlignment="1">
      <alignment horizontal="left" vertical="center" wrapText="1"/>
    </xf>
    <xf numFmtId="0" fontId="13" fillId="0" borderId="35" xfId="2" applyFont="1" applyBorder="1" applyAlignment="1">
      <alignment horizontal="left" vertical="center" wrapText="1"/>
    </xf>
    <xf numFmtId="0" fontId="13" fillId="0" borderId="36" xfId="2" applyFont="1" applyBorder="1" applyAlignment="1">
      <alignment horizontal="left" vertical="center" wrapText="1"/>
    </xf>
    <xf numFmtId="0" fontId="13" fillId="3" borderId="14" xfId="1" applyNumberFormat="1" applyFont="1" applyFill="1" applyBorder="1" applyAlignment="1">
      <alignment horizontal="center" vertical="center" wrapText="1"/>
    </xf>
    <xf numFmtId="0" fontId="13" fillId="3" borderId="17" xfId="2" applyFont="1" applyFill="1" applyBorder="1" applyAlignment="1">
      <alignment horizontal="center" vertical="center" wrapText="1"/>
    </xf>
    <xf numFmtId="0" fontId="13" fillId="4" borderId="5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13" fillId="4" borderId="18" xfId="1" applyNumberFormat="1" applyFont="1" applyFill="1" applyBorder="1" applyAlignment="1">
      <alignment horizontal="center" vertical="center" wrapText="1"/>
    </xf>
    <xf numFmtId="0" fontId="13" fillId="3" borderId="9" xfId="1" applyNumberFormat="1" applyFont="1" applyFill="1" applyBorder="1" applyAlignment="1">
      <alignment horizontal="center" vertical="center" wrapText="1"/>
    </xf>
    <xf numFmtId="0" fontId="13" fillId="3" borderId="15" xfId="2" applyFont="1" applyFill="1" applyBorder="1" applyAlignment="1">
      <alignment horizontal="center" vertical="center" wrapText="1"/>
    </xf>
    <xf numFmtId="0" fontId="13" fillId="3" borderId="10" xfId="1" applyNumberFormat="1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13" fillId="3" borderId="6" xfId="1" applyNumberFormat="1" applyFont="1" applyFill="1" applyBorder="1" applyAlignment="1">
      <alignment horizontal="center" vertical="center" wrapText="1"/>
    </xf>
    <xf numFmtId="0" fontId="13" fillId="3" borderId="11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4" fillId="2" borderId="2" xfId="1" applyNumberFormat="1" applyFont="1" applyFill="1" applyBorder="1" applyAlignment="1">
      <alignment wrapText="1"/>
    </xf>
    <xf numFmtId="0" fontId="14" fillId="2" borderId="4" xfId="1" applyNumberFormat="1" applyFont="1" applyFill="1" applyBorder="1" applyAlignment="1">
      <alignment wrapText="1"/>
    </xf>
    <xf numFmtId="165" fontId="14" fillId="2" borderId="2" xfId="1" applyFont="1" applyFill="1" applyBorder="1" applyAlignment="1">
      <alignment horizontal="left" wrapText="1"/>
    </xf>
    <xf numFmtId="165" fontId="14" fillId="2" borderId="3" xfId="1" applyFont="1" applyFill="1" applyBorder="1" applyAlignment="1">
      <alignment horizontal="left" wrapText="1"/>
    </xf>
    <xf numFmtId="165" fontId="14" fillId="2" borderId="4" xfId="1" applyFont="1" applyFill="1" applyBorder="1" applyAlignment="1">
      <alignment horizontal="left" wrapText="1"/>
    </xf>
    <xf numFmtId="0" fontId="13" fillId="5" borderId="31" xfId="1" applyNumberFormat="1" applyFont="1" applyFill="1" applyBorder="1" applyAlignment="1">
      <alignment horizontal="center" wrapText="1"/>
    </xf>
    <xf numFmtId="0" fontId="13" fillId="5" borderId="32" xfId="1" applyNumberFormat="1" applyFont="1" applyFill="1" applyBorder="1" applyAlignment="1">
      <alignment horizontal="center" wrapText="1"/>
    </xf>
    <xf numFmtId="0" fontId="13" fillId="5" borderId="11" xfId="1" applyNumberFormat="1" applyFont="1" applyFill="1" applyBorder="1" applyAlignment="1">
      <alignment horizontal="center" wrapText="1"/>
    </xf>
    <xf numFmtId="0" fontId="13" fillId="5" borderId="12" xfId="1" applyNumberFormat="1" applyFont="1" applyFill="1" applyBorder="1" applyAlignment="1">
      <alignment horizontal="center" wrapText="1"/>
    </xf>
    <xf numFmtId="0" fontId="13" fillId="4" borderId="8" xfId="1" applyNumberFormat="1" applyFont="1" applyFill="1" applyBorder="1" applyAlignment="1">
      <alignment horizontal="center" vertical="center" wrapText="1"/>
    </xf>
    <xf numFmtId="0" fontId="13" fillId="5" borderId="27" xfId="1" applyNumberFormat="1" applyFont="1" applyFill="1" applyBorder="1" applyAlignment="1">
      <alignment horizontal="center" wrapText="1"/>
    </xf>
    <xf numFmtId="0" fontId="13" fillId="5" borderId="34" xfId="1" applyNumberFormat="1" applyFont="1" applyFill="1" applyBorder="1" applyAlignment="1">
      <alignment horizontal="center" wrapText="1"/>
    </xf>
    <xf numFmtId="165" fontId="19" fillId="3" borderId="2" xfId="1" applyFont="1" applyFill="1" applyBorder="1" applyAlignment="1">
      <alignment horizontal="center" vertical="center" wrapText="1"/>
    </xf>
    <xf numFmtId="165" fontId="19" fillId="3" borderId="4" xfId="1" applyFont="1" applyFill="1" applyBorder="1" applyAlignment="1">
      <alignment horizontal="center" vertical="center" wrapText="1"/>
    </xf>
    <xf numFmtId="165" fontId="19" fillId="3" borderId="3" xfId="1" applyFont="1" applyFill="1" applyBorder="1" applyAlignment="1">
      <alignment horizontal="center" vertical="center" wrapText="1"/>
    </xf>
    <xf numFmtId="165" fontId="19" fillId="4" borderId="2" xfId="1" applyFont="1" applyFill="1" applyBorder="1" applyAlignment="1">
      <alignment horizontal="left" vertical="center" wrapText="1"/>
    </xf>
    <xf numFmtId="165" fontId="19" fillId="4" borderId="4" xfId="1" applyFont="1" applyFill="1" applyBorder="1" applyAlignment="1">
      <alignment horizontal="left" vertical="center" wrapText="1"/>
    </xf>
    <xf numFmtId="165" fontId="19" fillId="4" borderId="3" xfId="1" applyFont="1" applyFill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8" xfId="0" applyFont="1" applyBorder="1" applyAlignment="1">
      <alignment horizontal="left" vertical="top"/>
    </xf>
    <xf numFmtId="0" fontId="28" fillId="0" borderId="5" xfId="0" applyFont="1" applyBorder="1" applyAlignment="1">
      <alignment horizontal="left" vertical="top"/>
    </xf>
    <xf numFmtId="0" fontId="25" fillId="8" borderId="6" xfId="22" applyFont="1" applyFill="1" applyBorder="1" applyAlignment="1">
      <alignment horizontal="center"/>
    </xf>
    <xf numFmtId="0" fontId="27" fillId="9" borderId="16" xfId="22" applyFont="1" applyFill="1" applyBorder="1" applyAlignment="1">
      <alignment horizontal="left" vertical="top"/>
    </xf>
    <xf numFmtId="0" fontId="28" fillId="9" borderId="2" xfId="22" applyFont="1" applyFill="1" applyBorder="1" applyAlignment="1">
      <alignment horizontal="left" vertical="top"/>
    </xf>
    <xf numFmtId="0" fontId="28" fillId="9" borderId="3" xfId="22" applyFont="1" applyFill="1" applyBorder="1" applyAlignment="1">
      <alignment horizontal="left" vertical="top"/>
    </xf>
    <xf numFmtId="0" fontId="1" fillId="9" borderId="3" xfId="22" applyFill="1" applyBorder="1" applyAlignment="1">
      <alignment horizontal="left" vertical="top"/>
    </xf>
    <xf numFmtId="0" fontId="29" fillId="9" borderId="4" xfId="22" applyFont="1" applyFill="1" applyBorder="1" applyAlignment="1">
      <alignment horizontal="left" vertical="top"/>
    </xf>
    <xf numFmtId="0" fontId="28" fillId="10" borderId="4" xfId="22" applyFont="1" applyFill="1" applyBorder="1" applyAlignment="1">
      <alignment horizontal="left" vertical="top"/>
    </xf>
    <xf numFmtId="0" fontId="28" fillId="10" borderId="1" xfId="22" applyFont="1" applyFill="1" applyBorder="1" applyAlignment="1">
      <alignment horizontal="left" vertical="top"/>
    </xf>
    <xf numFmtId="0" fontId="1" fillId="10" borderId="1" xfId="22" applyFill="1" applyBorder="1" applyAlignment="1">
      <alignment horizontal="left" vertical="top"/>
    </xf>
    <xf numFmtId="0" fontId="29" fillId="10" borderId="1" xfId="22" applyFont="1" applyFill="1" applyBorder="1" applyAlignment="1">
      <alignment horizontal="left" vertical="top"/>
    </xf>
    <xf numFmtId="0" fontId="26" fillId="2" borderId="6" xfId="22" applyFont="1" applyFill="1" applyBorder="1" applyAlignment="1">
      <alignment horizontal="left" vertical="center"/>
    </xf>
    <xf numFmtId="0" fontId="29" fillId="0" borderId="5" xfId="22" applyFont="1" applyBorder="1" applyAlignment="1">
      <alignment vertical="top" wrapText="1"/>
    </xf>
    <xf numFmtId="0" fontId="30" fillId="0" borderId="5" xfId="22" applyFont="1" applyBorder="1" applyAlignment="1">
      <alignment horizontal="right" vertical="center"/>
    </xf>
    <xf numFmtId="0" fontId="29" fillId="2" borderId="1" xfId="22" applyFont="1" applyFill="1" applyBorder="1" applyAlignment="1">
      <alignment vertical="top"/>
    </xf>
    <xf numFmtId="0" fontId="28" fillId="2" borderId="1" xfId="22" applyFont="1" applyFill="1" applyBorder="1" applyAlignment="1">
      <alignment horizontal="right" vertical="center"/>
    </xf>
  </cellXfs>
  <cellStyles count="24">
    <cellStyle name="Hyperlink" xfId="20" builtinId="8"/>
    <cellStyle name="Hyperlink 2" xfId="10" xr:uid="{00000000-0005-0000-0000-000001000000}"/>
    <cellStyle name="Hyperlink 2 2" xfId="14" xr:uid="{00000000-0005-0000-0000-000002000000}"/>
    <cellStyle name="Hyperlink 3" xfId="23" xr:uid="{00000000-0005-0000-0000-000003000000}"/>
    <cellStyle name="Normal" xfId="0" builtinId="0"/>
    <cellStyle name="Normal 2" xfId="2" xr:uid="{00000000-0005-0000-0000-000005000000}"/>
    <cellStyle name="Normal 2 2" xfId="9" xr:uid="{00000000-0005-0000-0000-000006000000}"/>
    <cellStyle name="Normal 2 2 2" xfId="11" xr:uid="{00000000-0005-0000-0000-000007000000}"/>
    <cellStyle name="Normal 2 3" xfId="22" xr:uid="{00000000-0005-0000-0000-000008000000}"/>
    <cellStyle name="Normal 3" xfId="15" xr:uid="{00000000-0005-0000-0000-000009000000}"/>
    <cellStyle name="Normal 4" xfId="19" xr:uid="{00000000-0005-0000-0000-00000A000000}"/>
    <cellStyle name="Normal_SSS-3_Estimation&amp;Schedule_v1.0" xfId="1" xr:uid="{00000000-0005-0000-0000-00000B000000}"/>
    <cellStyle name="Percent 2" xfId="8" xr:uid="{00000000-0005-0000-0000-00000C000000}"/>
    <cellStyle name="ハイパーリンク 2" xfId="18" xr:uid="{00000000-0005-0000-0000-00000D000000}"/>
    <cellStyle name="標準 10" xfId="4" xr:uid="{00000000-0005-0000-0000-00000E000000}"/>
    <cellStyle name="標準 11" xfId="3" xr:uid="{00000000-0005-0000-0000-00000F000000}"/>
    <cellStyle name="標準 12" xfId="5" xr:uid="{00000000-0005-0000-0000-000010000000}"/>
    <cellStyle name="標準 2" xfId="12" xr:uid="{00000000-0005-0000-0000-000011000000}"/>
    <cellStyle name="標準 2 2" xfId="21" xr:uid="{00000000-0005-0000-0000-000012000000}"/>
    <cellStyle name="標準 4" xfId="17" xr:uid="{00000000-0005-0000-0000-000013000000}"/>
    <cellStyle name="標準 5 2 2" xfId="7" xr:uid="{00000000-0005-0000-0000-000014000000}"/>
    <cellStyle name="標準 5 2 2 2" xfId="6" xr:uid="{00000000-0005-0000-0000-000015000000}"/>
    <cellStyle name="標準 8 2" xfId="13" xr:uid="{00000000-0005-0000-0000-000016000000}"/>
    <cellStyle name="標準 8 2 2" xfId="16" xr:uid="{00000000-0005-0000-0000-000017000000}"/>
  </cellStyles>
  <dxfs count="1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326571</xdr:colOff>
      <xdr:row>4</xdr:row>
      <xdr:rowOff>27216</xdr:rowOff>
    </xdr:from>
    <xdr:to>
      <xdr:col>3</xdr:col>
      <xdr:colOff>5415643</xdr:colOff>
      <xdr:row>21</xdr:row>
      <xdr:rowOff>188501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3A6C4-53D0-AF9A-7010-4F0DA9197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57" y="830037"/>
          <a:ext cx="5089072" cy="3593007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41</xdr:row>
      <xdr:rowOff>28575</xdr:rowOff>
    </xdr:from>
    <xdr:to>
      <xdr:col>3</xdr:col>
      <xdr:colOff>6095999</xdr:colOff>
      <xdr:row>54</xdr:row>
      <xdr:rowOff>37571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A8BA91-24AB-C012-49BD-2901D1AF5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7850" y="8220075"/>
          <a:ext cx="5562599" cy="2609321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56</xdr:row>
      <xdr:rowOff>85725</xdr:rowOff>
    </xdr:from>
    <xdr:to>
      <xdr:col>3</xdr:col>
      <xdr:colOff>4295775</xdr:colOff>
      <xdr:row>70</xdr:row>
      <xdr:rowOff>71735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150C4E-AAC0-D4C4-4C6A-C3818B921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9300" y="11277600"/>
          <a:ext cx="3590925" cy="2805410"/>
        </a:xfrm>
        <a:prstGeom prst="rect">
          <a:avLst/>
        </a:prstGeom>
      </xdr:spPr>
    </xdr:pic>
    <xdr:clientData/>
  </xdr:twoCellAnchor>
  <xdr:twoCellAnchor editAs="oneCell">
    <xdr:from>
      <xdr:col>3</xdr:col>
      <xdr:colOff>1028700</xdr:colOff>
      <xdr:row>25</xdr:row>
      <xdr:rowOff>142875</xdr:rowOff>
    </xdr:from>
    <xdr:to>
      <xdr:col>3</xdr:col>
      <xdr:colOff>4686300</xdr:colOff>
      <xdr:row>40</xdr:row>
      <xdr:rowOff>199716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F85822-4A9C-B837-9829-2318DD88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3150" y="5133975"/>
          <a:ext cx="3657600" cy="3057216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74</xdr:row>
      <xdr:rowOff>47625</xdr:rowOff>
    </xdr:from>
    <xdr:to>
      <xdr:col>3</xdr:col>
      <xdr:colOff>4619094</xdr:colOff>
      <xdr:row>91</xdr:row>
      <xdr:rowOff>132914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964094-F273-0DC6-92EB-DEBABC169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5925" y="14868525"/>
          <a:ext cx="4247619" cy="34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2.22\dcs-is211\&#26085;&#21830;&#20849;&#26377;\&#65296;&#65294;&#26410;&#27770;&#20107;&#38917;\DB%20QA%20&#12471;&#12540;&#12488;\&#26696;&#20214;&#25505;&#30058;&#65411;&#65392;&#65420;&#65438;&#65433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Documents%20and%20Settings\sasaki_c_help\&#12487;&#12473;&#12463;&#12488;&#12483;&#12503;\&#35373;&#35336;&#2636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65432;&#65422;&#65439;&#65404;&#65438;&#65412;&#65432;\&#12450;&#12488;&#12522;&#12499;&#12517;&#12540;&#12488;&#19968;&#35239;&#31532;9.1&#29256;\&#21442;&#29031;&#29992;&#65317;&#65330;&#22259;&#65288;&#20849;&#36890;&#12384;&#12369;&#21512;&#20307;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PYF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r_ueda/Desktop/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4\share\500_&#26032;&#27083;&#24819;&#38283;&#30330;\04_&#35373;&#35336;\60_UI&#35373;&#35336;\K_&#23601;&#26989;\KSU_&#20491;&#20154;&#12473;&#12465;&#12472;&#12517;&#12540;&#12523;&#20462;&#27491;\KSU003_&#20491;&#20154;&#12473;&#12465;&#12472;&#12517;&#12540;&#12523;&#20462;&#27491;(&#26085;&#20184;&#21029;)\ver4&#65374;\&#20316;&#26989;\&#30011;&#38754;&#35373;&#35336;&#26360;-KSU003_&#20491;&#20154;&#12473;&#12465;&#12472;&#12517;&#12540;&#12523;&#20462;&#27491;(&#26085;&#20184;&#21029;)_&#20316;&#26989;&#21029;_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tax\H17_paytax\DSIN9808\SS&#35373;&#35336;&#26360;\01-GW\&#65396;&#65437;&#65412;&#65438;&#65429;&#65392;&#65403;&#65438;\EXCEL\COPYF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NIPG025&#24180;&#20491;&#12456;&#12521;&#12540;&#30906;&#35469;&#12487;&#12540;&#12479;&#20316;&#2510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BIPG024_&#24460;&#26085;&#22793;&#26356;&#30906;&#35469;&#12522;&#12473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K\&#23601;&#26989;\KSU003_&#20491;&#20154;&#12473;&#12465;&#12472;&#12517;&#12540;&#12523;&#20462;&#27491;(&#26085;&#20184;&#21029;)_&#20316;&#26989;&#21029;\&#30011;&#38754;&#35373;&#35336;&#26360;-KSU003_&#20491;&#20154;&#12473;&#12465;&#12472;&#12517;&#12540;&#12523;&#20462;&#27491;(&#26085;&#20184;&#21029;)_&#20316;&#26989;&#2102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ools\&#23481;&#37327;&#35211;&#31309;\&#35211;&#31309;&#25903;&#255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23481;&#37327;\&#32034;&#24341;\&#24773;&#22577;&#21029;&#65403;&#65392;&#65418;&#65438;&#21029;INDEX&#23481;&#37327;1.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定義書（案件番号採番）"/>
      <sheetName val="案件採番ﾃｰﾌﾞﾙ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帳票一覧"/>
      <sheetName val="出力資料定義書"/>
      <sheetName val="帳票レイアウト"/>
      <sheetName val="SAMPLE"/>
      <sheetName val="帳票項目一覧"/>
      <sheetName val="FILE一覧"/>
      <sheetName val="FILE項目定義"/>
      <sheetName val="プログラム一覧"/>
      <sheetName val="ＪＯＢフロー"/>
      <sheetName val="内部コード定義書"/>
      <sheetName val="プログラム仕様書==&gt;"/>
      <sheetName val="表紙"/>
      <sheetName val="変更履歴"/>
      <sheetName val="定義書"/>
      <sheetName val="処理記述"/>
      <sheetName val="データ編集(GIPA013)"/>
      <sheetName val="データ編集(GIPZ018)"/>
      <sheetName val="データ編集(GIPA023)"/>
      <sheetName val="オペ表示項目一覧"/>
      <sheetName val="エラーメッセージ"/>
      <sheetName val="補足説明（ｾｸﾞﾒﾝﾄ構造図）"/>
      <sheetName val="補足説明（２）"/>
      <sheetName val="補足説明（３）"/>
      <sheetName val="補足説明（４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  <sheetName val="sheet1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>'0':未処理、'1':仮処理、'2':本処理、'3':出力不要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参照用ＥＲ図（共通だけ合体）"/>
      <sheetName val="Sheet3"/>
      <sheetName val="基幹DB対応シート"/>
      <sheetName val="調査シート作成用マクロ"/>
      <sheetName val="Sheet5"/>
      <sheetName val="マクロ"/>
      <sheetName val="Sheet1"/>
      <sheetName val="マスターシート"/>
      <sheetName val="入力テーブルの一覧"/>
      <sheetName val="テーブル作成時の考慮点"/>
      <sheetName val="参考　並び順検討"/>
      <sheetName val="資料１　内部資料（検討資料再鑑後再修正）"/>
      <sheetName val="資料２　内部資料（検討資料再鑑後再修正）"/>
      <sheetName val="資料２　内部資料（検討資料再鑑後修正）  "/>
      <sheetName val="資料１　内部資料（項目ベース再鑑前） "/>
      <sheetName val="資料２　内部資料（検討資料再鑑前）"/>
      <sheetName val="資料１　内部資料（項目ベース再鑑前） (2)"/>
      <sheetName val="資料２　内部資料（コメント入り検討資料） "/>
      <sheetName val="作業用（変更するときはまずこれから）"/>
      <sheetName val="マスターシート（作業用）"/>
      <sheetName val="口座開設実績情報＿日次"/>
      <sheetName val="商品ファンド情報＿日次"/>
      <sheetName val="投信定時定額購入情報＿日次"/>
      <sheetName val="合体"/>
      <sheetName val="債券保護預り明細情報＿日次・月次"/>
      <sheetName val="外貨固定性預金明細情報＿日次・月次"/>
      <sheetName val="外貨流動性預金口座情報＿日次・月次"/>
      <sheetName val="債券保護預り口座情報＿日次・月次"/>
      <sheetName val="債券銘柄情報＿月次･日次"/>
      <sheetName val="顧客生命保険明細情報＿日次"/>
      <sheetName val="顧客別残高情報＿日次"/>
      <sheetName val="投信顧客別商品情報＿日次"/>
      <sheetName val="投信顧客口座情報＿日次"/>
      <sheetName val="投信ファンドマスタ情報＿日次"/>
      <sheetName val="銘柄別残高情報＿日次"/>
      <sheetName val="ユニット保有残高情報＿日次"/>
      <sheetName val="店顧客＿インデクス＿日次"/>
      <sheetName val="顧客＿共通属性＿月次"/>
      <sheetName val="Sheet2"/>
      <sheetName val="共同利用システム修正⇒目的別手順書（間接入力）"/>
      <sheetName val="（別紙１）変更内容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  <sheetName val="参照シート"/>
      <sheetName val="table詳細"/>
    </sheetNames>
    <definedNames>
      <definedName name="ワイドに"/>
      <definedName name="見やすく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印刷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説明用Sheet"/>
      <sheetName val="項目移送"/>
      <sheetName val="補足資料"/>
      <sheetName val="作業Sheet"/>
      <sheetName val="作業②"/>
      <sheetName val="Sheet1"/>
      <sheetName val="Sheet3"/>
    </sheetNames>
    <sheetDataSet>
      <sheetData sheetId="0">
        <row r="1">
          <cell r="Y1" t="str">
            <v>就業システム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終了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変更履歴"/>
      <sheetName val="定義書"/>
      <sheetName val="処理記述"/>
      <sheetName val="データ項目記述（HEN001)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定義書"/>
      <sheetName val="変更履歴"/>
      <sheetName val="処理記述"/>
      <sheetName val="IPZ017"/>
      <sheetName val="IPA013"/>
      <sheetName val="IPA022"/>
      <sheetName val="IPA023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項目移送"/>
      <sheetName val="補足資料"/>
      <sheetName val="作業Sheet"/>
      <sheetName val="作業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支援"/>
      <sheetName val="Sheet1"/>
      <sheetName val="業務（自動）_NET"/>
      <sheetName val="業務（自動）_JOB"/>
    </sheetNames>
    <definedNames>
      <definedName name="cal_index_size"/>
      <definedName name="cal_table_size"/>
    </definedNames>
    <sheetDataSet>
      <sheetData sheetId="0" refreshError="1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情報別ｻｰﾊﾞ別INDEX容量1.5"/>
      <sheetName val="前提条件一覧ひながた"/>
      <sheetName val="前提条件一覧記入例"/>
      <sheetName val="要因・前提条件パターン分類表"/>
      <sheetName val="共同利用システム修正⇒目的別手順書（間接入力）"/>
      <sheetName val="（別紙１）変更内容"/>
      <sheetName val="預り資産共通明細＿日次・月次"/>
      <sheetName val="Sheet1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</sheetNames>
    <definedNames>
      <definedName name="CULC.cal_index_siz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  <sheetName val="１．社内ﾈｯﾄﾜｰｸﾊｰﾄﾞｳｪｱ"/>
      <sheetName val="工数0511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仕切価格"/>
      <sheetName val="１．社内ﾈｯﾄﾜｰｸﾊｰﾄﾞｳｪｱ"/>
      <sheetName val="テーブル定義書（案件番号採番）"/>
      <sheetName val="WBS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>製品名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保守支援</v>
          </cell>
          <cell r="AL4" t="str">
            <v>保守料金</v>
          </cell>
          <cell r="AM4" t="str">
            <v>保守委託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>M6754-5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6"/>
  <sheetViews>
    <sheetView showGridLines="0" zoomScale="85" zoomScaleNormal="85" workbookViewId="0">
      <pane ySplit="1" topLeftCell="A2" activePane="bottomLeft" state="frozen"/>
      <selection pane="bottomLeft" activeCell="B6" sqref="B6"/>
    </sheetView>
  </sheetViews>
  <sheetFormatPr defaultRowHeight="15.75" customHeight="1" outlineLevelRow="1"/>
  <cols>
    <col min="1" max="1" width="18.875" customWidth="1"/>
    <col min="2" max="2" width="15" customWidth="1"/>
    <col min="3" max="3" width="15.25" customWidth="1"/>
    <col min="4" max="4" width="139.625" customWidth="1"/>
    <col min="7" max="7" width="30.75" customWidth="1"/>
  </cols>
  <sheetData>
    <row r="1" spans="1:7" ht="27" customHeight="1"/>
    <row r="2" spans="1:7" ht="34.5" customHeight="1">
      <c r="A2" s="128" t="s">
        <v>68</v>
      </c>
      <c r="B2" s="128"/>
      <c r="C2" s="128"/>
      <c r="D2" s="128" t="s">
        <v>69</v>
      </c>
      <c r="E2" s="129" t="s">
        <v>85</v>
      </c>
      <c r="F2" s="129" t="s">
        <v>86</v>
      </c>
      <c r="G2" s="128" t="s">
        <v>70</v>
      </c>
    </row>
    <row r="3" spans="1:7" ht="15.75" customHeight="1" outlineLevel="1">
      <c r="A3" s="189" t="s">
        <v>92</v>
      </c>
      <c r="B3" s="189" t="s">
        <v>98</v>
      </c>
      <c r="C3" s="190" t="s">
        <v>88</v>
      </c>
      <c r="D3" s="191" t="s">
        <v>89</v>
      </c>
      <c r="E3" s="130" t="s">
        <v>87</v>
      </c>
      <c r="F3" s="130"/>
      <c r="G3" s="130" t="s">
        <v>90</v>
      </c>
    </row>
    <row r="4" spans="1:7" ht="15.75" customHeight="1" outlineLevel="1">
      <c r="A4" s="192"/>
      <c r="B4" s="193"/>
      <c r="C4" s="190" t="s">
        <v>96</v>
      </c>
      <c r="D4" s="191" t="s">
        <v>94</v>
      </c>
      <c r="E4" s="130" t="s">
        <v>87</v>
      </c>
      <c r="F4" s="130"/>
      <c r="G4" s="130" t="s">
        <v>90</v>
      </c>
    </row>
    <row r="5" spans="1:7" ht="15.75" customHeight="1" outlineLevel="1">
      <c r="A5" s="192"/>
      <c r="B5" s="194" t="s">
        <v>97</v>
      </c>
      <c r="C5" s="190" t="s">
        <v>88</v>
      </c>
      <c r="D5" s="191" t="s">
        <v>100</v>
      </c>
      <c r="E5" s="130" t="s">
        <v>87</v>
      </c>
      <c r="F5" s="130"/>
      <c r="G5" s="130" t="s">
        <v>90</v>
      </c>
    </row>
    <row r="6" spans="1:7" ht="15.75" customHeight="1" outlineLevel="1">
      <c r="A6" s="193"/>
      <c r="B6" s="190" t="s">
        <v>99</v>
      </c>
      <c r="C6" s="190" t="s">
        <v>88</v>
      </c>
      <c r="D6" s="191" t="s">
        <v>91</v>
      </c>
      <c r="E6" s="130" t="s">
        <v>87</v>
      </c>
      <c r="F6" s="130"/>
      <c r="G6" s="130" t="s">
        <v>90</v>
      </c>
    </row>
    <row r="7" spans="1:7" ht="15.75" customHeight="1" outlineLevel="1"/>
    <row r="8" spans="1:7" ht="15.75" customHeight="1" outlineLevel="1"/>
    <row r="9" spans="1:7" ht="15.75" customHeight="1" outlineLevel="1"/>
    <row r="10" spans="1:7" ht="15.75" customHeight="1" outlineLevel="1"/>
    <row r="11" spans="1:7" ht="15.75" customHeight="1" outlineLevel="1"/>
    <row r="12" spans="1:7" ht="15.75" customHeight="1" outlineLevel="1">
      <c r="A12" s="131"/>
      <c r="B12" s="131"/>
      <c r="C12" s="131"/>
    </row>
    <row r="13" spans="1:7" ht="15.75" customHeight="1" outlineLevel="1">
      <c r="A13" s="131"/>
      <c r="B13" s="131"/>
      <c r="C13" s="131"/>
    </row>
    <row r="14" spans="1:7" ht="15.75" customHeight="1" outlineLevel="1">
      <c r="A14" s="131"/>
      <c r="B14" s="131"/>
      <c r="C14" s="131"/>
    </row>
    <row r="15" spans="1:7" ht="15.75" customHeight="1" outlineLevel="1">
      <c r="A15" s="131"/>
      <c r="B15" s="131"/>
      <c r="C15" s="131"/>
    </row>
    <row r="16" spans="1:7" ht="15.75" customHeight="1" outlineLevel="1"/>
    <row r="17" spans="2:4" ht="15.75" customHeight="1" outlineLevel="1"/>
    <row r="18" spans="2:4" ht="15.75" customHeight="1" outlineLevel="1"/>
    <row r="19" spans="2:4" ht="15.75" customHeight="1" outlineLevel="1"/>
    <row r="20" spans="2:4" ht="15.75" customHeight="1" outlineLevel="1"/>
    <row r="21" spans="2:4" ht="15.75" customHeight="1">
      <c r="B21" s="131"/>
      <c r="C21" s="131"/>
      <c r="D21" s="131"/>
    </row>
    <row r="22" spans="2:4" ht="15.75" customHeight="1" outlineLevel="1">
      <c r="B22" s="131"/>
    </row>
    <row r="23" spans="2:4" ht="15.75" customHeight="1" outlineLevel="1">
      <c r="B23" s="131"/>
    </row>
    <row r="24" spans="2:4" ht="15.75" customHeight="1" outlineLevel="1">
      <c r="B24" s="131"/>
    </row>
    <row r="25" spans="2:4" ht="15.75" customHeight="1" outlineLevel="1">
      <c r="B25" s="131"/>
    </row>
    <row r="26" spans="2:4" ht="15.75" customHeight="1" outlineLevel="1"/>
    <row r="27" spans="2:4" ht="15.75" customHeight="1" outlineLevel="1"/>
    <row r="28" spans="2:4" ht="15.75" customHeight="1" outlineLevel="1"/>
    <row r="29" spans="2:4" ht="15.75" customHeight="1" outlineLevel="1"/>
    <row r="30" spans="2:4" ht="15.75" customHeight="1" outlineLevel="1">
      <c r="B30" s="131"/>
    </row>
    <row r="31" spans="2:4" ht="15.75" customHeight="1" outlineLevel="1">
      <c r="B31" s="131"/>
    </row>
    <row r="32" spans="2:4" ht="15.75" customHeight="1" outlineLevel="1"/>
    <row r="33" spans="2:4" ht="15.75" customHeight="1" outlineLevel="1">
      <c r="B33" s="131"/>
    </row>
    <row r="34" spans="2:4" ht="15.75" customHeight="1" outlineLevel="1">
      <c r="B34" s="131"/>
    </row>
    <row r="35" spans="2:4" ht="15.75" customHeight="1" outlineLevel="1">
      <c r="B35" s="131"/>
    </row>
    <row r="36" spans="2:4" ht="15.75" customHeight="1" outlineLevel="1">
      <c r="B36" s="131"/>
    </row>
    <row r="38" spans="2:4" ht="15.75" customHeight="1">
      <c r="B38" s="131"/>
      <c r="C38" s="131"/>
      <c r="D38" s="131"/>
    </row>
    <row r="46" spans="2:4" ht="15.75" customHeight="1">
      <c r="B46" s="131"/>
      <c r="C46" s="131"/>
      <c r="D46" s="131"/>
    </row>
    <row r="48" spans="2:4" ht="15.75" customHeight="1">
      <c r="B48" s="131"/>
      <c r="C48" s="131"/>
      <c r="D48" s="131"/>
    </row>
    <row r="51" spans="2:4" ht="15.75" customHeight="1">
      <c r="B51" s="131"/>
      <c r="C51" s="131"/>
      <c r="D51" s="131"/>
    </row>
    <row r="56" spans="2:4" ht="15.75" customHeight="1">
      <c r="B56" s="74"/>
    </row>
  </sheetData>
  <mergeCells count="15">
    <mergeCell ref="A3:A6"/>
    <mergeCell ref="B3:B4"/>
    <mergeCell ref="B48:D48"/>
    <mergeCell ref="B51:D51"/>
    <mergeCell ref="B21:D21"/>
    <mergeCell ref="B22:B23"/>
    <mergeCell ref="B24:B25"/>
    <mergeCell ref="B30:B31"/>
    <mergeCell ref="B33:B34"/>
    <mergeCell ref="B35:B36"/>
    <mergeCell ref="A12:A15"/>
    <mergeCell ref="B12:B15"/>
    <mergeCell ref="C12:C15"/>
    <mergeCell ref="B38:D38"/>
    <mergeCell ref="B46:D46"/>
  </mergeCells>
  <phoneticPr fontId="6"/>
  <conditionalFormatting sqref="A11:C11 A16:C16">
    <cfRule type="expression" dxfId="17" priority="2">
      <formula>$A11&lt;&gt;""</formula>
    </cfRule>
  </conditionalFormatting>
  <conditionalFormatting sqref="A2:G2">
    <cfRule type="expression" dxfId="16" priority="1">
      <formula>$A2&lt;&gt;""</formula>
    </cfRule>
  </conditionalFormatting>
  <conditionalFormatting sqref="B21">
    <cfRule type="expression" dxfId="15" priority="13">
      <formula>$B21&lt;&gt;""</formula>
    </cfRule>
  </conditionalFormatting>
  <conditionalFormatting sqref="B30">
    <cfRule type="expression" dxfId="14" priority="7">
      <formula>$B30&lt;&gt;""</formula>
    </cfRule>
  </conditionalFormatting>
  <conditionalFormatting sqref="B37:B38">
    <cfRule type="expression" dxfId="13" priority="6">
      <formula>$B37&lt;&gt;""</formula>
    </cfRule>
  </conditionalFormatting>
  <conditionalFormatting sqref="B41 B44">
    <cfRule type="expression" dxfId="12" priority="15">
      <formula>$B41&lt;&gt;""</formula>
    </cfRule>
  </conditionalFormatting>
  <conditionalFormatting sqref="C18:C20">
    <cfRule type="expression" dxfId="11" priority="10">
      <formula>$B18&lt;&gt;""</formula>
    </cfRule>
  </conditionalFormatting>
  <conditionalFormatting sqref="C22:C37">
    <cfRule type="expression" dxfId="10" priority="8">
      <formula>$B22&lt;&gt;""</formula>
    </cfRule>
  </conditionalFormatting>
  <conditionalFormatting sqref="C45">
    <cfRule type="expression" dxfId="9" priority="5">
      <formula>$B45&lt;&gt;""</formula>
    </cfRule>
  </conditionalFormatting>
  <conditionalFormatting sqref="D37">
    <cfRule type="expression" dxfId="8" priority="16">
      <formula>$B37&lt;&gt;""</formula>
    </cfRule>
  </conditionalFormatting>
  <conditionalFormatting sqref="D47">
    <cfRule type="expression" dxfId="7" priority="12">
      <formula>$B47&lt;&gt;""</formula>
    </cfRule>
  </conditionalFormatting>
  <conditionalFormatting sqref="D49:D50">
    <cfRule type="expression" dxfId="6" priority="4">
      <formula>$B49&lt;&gt;""</formula>
    </cfRule>
  </conditionalFormatting>
  <conditionalFormatting sqref="D52:D53">
    <cfRule type="expression" dxfId="5" priority="3">
      <formula>$B52&lt;&gt;""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7"/>
  <sheetViews>
    <sheetView showGridLines="0" tabSelected="1" topLeftCell="A11" zoomScale="55" zoomScaleNormal="55" workbookViewId="0">
      <selection activeCell="F12" sqref="F12:W21"/>
    </sheetView>
  </sheetViews>
  <sheetFormatPr defaultColWidth="8.75" defaultRowHeight="15"/>
  <cols>
    <col min="1" max="1" width="9.125" style="77" customWidth="1"/>
    <col min="2" max="2" width="13.75" style="77" customWidth="1"/>
    <col min="3" max="3" width="47.5" style="77" customWidth="1"/>
    <col min="4" max="4" width="34.25" style="77" customWidth="1"/>
    <col min="5" max="5" width="12.625" style="77" customWidth="1"/>
    <col min="6" max="6" width="83.625" style="77" customWidth="1"/>
    <col min="7" max="16384" width="8.75" style="77"/>
  </cols>
  <sheetData>
    <row r="1" spans="1:23">
      <c r="A1" s="75" t="s">
        <v>71</v>
      </c>
      <c r="B1" s="75" t="s">
        <v>72</v>
      </c>
      <c r="C1" s="75" t="s">
        <v>73</v>
      </c>
      <c r="D1" s="76" t="s">
        <v>74</v>
      </c>
      <c r="E1" s="76" t="s">
        <v>75</v>
      </c>
      <c r="F1" s="147" t="s">
        <v>76</v>
      </c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</row>
    <row r="2" spans="1:23" ht="15.75">
      <c r="A2" s="78"/>
      <c r="B2" s="79"/>
      <c r="C2" s="80"/>
      <c r="D2" s="81"/>
      <c r="E2" s="81"/>
      <c r="F2" s="149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1"/>
    </row>
    <row r="3" spans="1:23" ht="15.75">
      <c r="A3" s="82"/>
      <c r="B3" s="83"/>
      <c r="C3" s="84"/>
      <c r="D3" s="85"/>
      <c r="E3" s="86"/>
      <c r="F3" s="149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1"/>
    </row>
    <row r="4" spans="1:23" ht="15.75">
      <c r="A4" s="87"/>
      <c r="B4" s="88"/>
      <c r="C4" s="89"/>
      <c r="D4" s="90"/>
      <c r="E4" s="91"/>
      <c r="F4" s="149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1"/>
    </row>
    <row r="5" spans="1:23" ht="15.75">
      <c r="A5" s="87"/>
      <c r="B5" s="88"/>
      <c r="C5" s="89"/>
      <c r="D5" s="92"/>
      <c r="E5" s="93"/>
      <c r="F5" s="149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1:23" ht="15.75">
      <c r="A6" s="87"/>
      <c r="B6" s="88"/>
      <c r="C6" s="89"/>
      <c r="D6" s="90"/>
      <c r="E6" s="93"/>
      <c r="F6" s="149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1"/>
    </row>
    <row r="7" spans="1:23" ht="15.75">
      <c r="A7" s="87"/>
      <c r="B7" s="88"/>
      <c r="C7" s="89"/>
      <c r="D7" s="90"/>
      <c r="E7" s="91"/>
      <c r="F7" s="149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1"/>
    </row>
    <row r="8" spans="1:23" ht="15.75">
      <c r="A8" s="87"/>
      <c r="B8" s="88"/>
      <c r="C8" s="89"/>
      <c r="D8" s="92"/>
      <c r="E8" s="91"/>
      <c r="F8" s="149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1"/>
    </row>
    <row r="9" spans="1:23" ht="15.75">
      <c r="A9" s="87"/>
      <c r="B9" s="88"/>
      <c r="C9" s="89"/>
      <c r="D9" s="92"/>
      <c r="E9" s="91"/>
      <c r="F9" s="149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1"/>
    </row>
    <row r="10" spans="1:23" ht="42" customHeight="1">
      <c r="A10" s="87"/>
      <c r="B10" s="88"/>
      <c r="C10" s="89"/>
      <c r="D10" s="90"/>
      <c r="E10" s="94"/>
      <c r="F10" s="149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1"/>
    </row>
    <row r="11" spans="1:23" ht="364.15" customHeight="1">
      <c r="A11" s="95"/>
      <c r="B11" s="88"/>
      <c r="C11" s="96"/>
      <c r="D11" s="97"/>
      <c r="E11" s="98"/>
      <c r="F11" s="152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4"/>
    </row>
    <row r="12" spans="1:23" ht="15.75">
      <c r="A12" s="82"/>
      <c r="B12" s="83"/>
      <c r="C12" s="84"/>
      <c r="D12" s="85"/>
      <c r="E12" s="86"/>
      <c r="F12" s="138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40"/>
    </row>
    <row r="13" spans="1:23" ht="15.75">
      <c r="A13" s="87"/>
      <c r="B13" s="88"/>
      <c r="C13" s="89"/>
      <c r="D13" s="90"/>
      <c r="E13" s="91"/>
      <c r="F13" s="132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4"/>
    </row>
    <row r="14" spans="1:23" ht="15.75">
      <c r="A14" s="87"/>
      <c r="B14" s="88"/>
      <c r="C14" s="89"/>
      <c r="D14" s="92"/>
      <c r="E14" s="91"/>
      <c r="F14" s="132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4"/>
    </row>
    <row r="15" spans="1:23" ht="15.75">
      <c r="A15" s="87"/>
      <c r="B15" s="88"/>
      <c r="C15" s="89"/>
      <c r="D15" s="90"/>
      <c r="E15" s="91"/>
      <c r="F15" s="132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4"/>
    </row>
    <row r="16" spans="1:23" ht="15.75">
      <c r="A16" s="87"/>
      <c r="B16" s="88"/>
      <c r="C16" s="89"/>
      <c r="D16" s="90"/>
      <c r="E16" s="91"/>
      <c r="F16" s="132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4"/>
    </row>
    <row r="17" spans="1:23" ht="15.75">
      <c r="A17" s="87"/>
      <c r="B17" s="88"/>
      <c r="C17" s="89"/>
      <c r="D17" s="90"/>
      <c r="E17" s="91"/>
      <c r="F17" s="132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4"/>
    </row>
    <row r="18" spans="1:23" ht="15.75">
      <c r="A18" s="87"/>
      <c r="B18" s="88"/>
      <c r="C18" s="89"/>
      <c r="D18" s="92"/>
      <c r="E18" s="91"/>
      <c r="F18" s="132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4"/>
    </row>
    <row r="19" spans="1:23" ht="15.75">
      <c r="A19" s="87"/>
      <c r="B19" s="88"/>
      <c r="C19" s="89"/>
      <c r="D19" s="92"/>
      <c r="E19" s="91"/>
      <c r="F19" s="132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4"/>
    </row>
    <row r="20" spans="1:23" ht="15.75">
      <c r="A20" s="87"/>
      <c r="B20" s="88"/>
      <c r="C20" s="89"/>
      <c r="D20" s="90"/>
      <c r="E20" s="91"/>
      <c r="F20" s="132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4"/>
    </row>
    <row r="21" spans="1:23" ht="409.6" customHeight="1">
      <c r="A21" s="95"/>
      <c r="B21" s="88"/>
      <c r="C21" s="96"/>
      <c r="D21" s="99"/>
      <c r="E21" s="100"/>
      <c r="F21" s="135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7"/>
    </row>
    <row r="22" spans="1:23" ht="15.75">
      <c r="A22" s="82"/>
      <c r="B22" s="83"/>
      <c r="C22" s="84"/>
      <c r="D22" s="85"/>
      <c r="E22" s="86"/>
      <c r="F22" s="138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40"/>
    </row>
    <row r="23" spans="1:23" ht="15.75">
      <c r="A23" s="87"/>
      <c r="B23" s="88"/>
      <c r="C23" s="89"/>
      <c r="D23" s="90"/>
      <c r="E23" s="91"/>
      <c r="F23" s="132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4"/>
    </row>
    <row r="24" spans="1:23" ht="15.75">
      <c r="A24" s="87"/>
      <c r="B24" s="88"/>
      <c r="C24" s="89"/>
      <c r="D24" s="92"/>
      <c r="E24" s="91"/>
      <c r="F24" s="132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4"/>
    </row>
    <row r="25" spans="1:23" ht="15.75">
      <c r="A25" s="87"/>
      <c r="B25" s="88"/>
      <c r="C25" s="89"/>
      <c r="D25" s="90"/>
      <c r="E25" s="91"/>
      <c r="F25" s="132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4"/>
    </row>
    <row r="26" spans="1:23" ht="15.75">
      <c r="A26" s="87"/>
      <c r="B26" s="88"/>
      <c r="C26" s="89"/>
      <c r="D26" s="101"/>
      <c r="E26" s="91"/>
      <c r="F26" s="132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4"/>
    </row>
    <row r="27" spans="1:23" ht="15.75">
      <c r="A27" s="87"/>
      <c r="B27" s="88"/>
      <c r="C27" s="89"/>
      <c r="D27" s="90"/>
      <c r="E27" s="91"/>
      <c r="F27" s="132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4"/>
    </row>
    <row r="28" spans="1:23" ht="15.75">
      <c r="A28" s="87"/>
      <c r="B28" s="88"/>
      <c r="C28" s="89"/>
      <c r="D28" s="92"/>
      <c r="E28" s="91"/>
      <c r="F28" s="132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4"/>
    </row>
    <row r="29" spans="1:23" ht="15.75">
      <c r="A29" s="87"/>
      <c r="B29" s="88"/>
      <c r="C29" s="89"/>
      <c r="D29" s="92"/>
      <c r="E29" s="91"/>
      <c r="F29" s="132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4"/>
    </row>
    <row r="30" spans="1:23" ht="15.75">
      <c r="A30" s="87"/>
      <c r="B30" s="88"/>
      <c r="C30" s="89"/>
      <c r="D30" s="90"/>
      <c r="E30" s="91"/>
      <c r="F30" s="132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4"/>
    </row>
    <row r="31" spans="1:23" ht="96" customHeight="1">
      <c r="A31" s="95"/>
      <c r="B31" s="88"/>
      <c r="C31" s="96"/>
      <c r="D31" s="97"/>
      <c r="E31" s="98"/>
      <c r="F31" s="135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7"/>
    </row>
    <row r="32" spans="1:23" ht="15.75">
      <c r="A32" s="82"/>
      <c r="B32" s="83"/>
      <c r="C32" s="84"/>
      <c r="D32" s="85"/>
      <c r="E32" s="86"/>
      <c r="F32" s="138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40"/>
    </row>
    <row r="33" spans="1:23" ht="15.75">
      <c r="A33" s="87"/>
      <c r="B33" s="88"/>
      <c r="C33" s="89"/>
      <c r="D33" s="90"/>
      <c r="E33" s="91"/>
      <c r="F33" s="132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4"/>
    </row>
    <row r="34" spans="1:23" ht="15.75">
      <c r="A34" s="87"/>
      <c r="B34" s="88"/>
      <c r="C34" s="89"/>
      <c r="D34" s="90"/>
      <c r="E34" s="91"/>
      <c r="F34" s="132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4"/>
    </row>
    <row r="35" spans="1:23" ht="15.75">
      <c r="A35" s="87"/>
      <c r="B35" s="88"/>
      <c r="C35" s="89"/>
      <c r="D35" s="90"/>
      <c r="E35" s="91"/>
      <c r="F35" s="132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4"/>
    </row>
    <row r="36" spans="1:23" ht="15.75">
      <c r="A36" s="87"/>
      <c r="B36" s="88"/>
      <c r="C36" s="89"/>
      <c r="D36" s="101"/>
      <c r="E36" s="91"/>
      <c r="F36" s="132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4"/>
    </row>
    <row r="37" spans="1:23" ht="15.75">
      <c r="A37" s="87"/>
      <c r="B37" s="88"/>
      <c r="C37" s="89"/>
      <c r="D37" s="90"/>
      <c r="E37" s="91"/>
      <c r="F37" s="132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4"/>
    </row>
    <row r="38" spans="1:23" ht="15.75">
      <c r="A38" s="87"/>
      <c r="B38" s="88"/>
      <c r="C38" s="89"/>
      <c r="D38" s="92"/>
      <c r="E38" s="91"/>
      <c r="F38" s="132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4"/>
    </row>
    <row r="39" spans="1:23" ht="15.75">
      <c r="A39" s="87"/>
      <c r="B39" s="88"/>
      <c r="C39" s="89"/>
      <c r="D39" s="92"/>
      <c r="E39" s="91"/>
      <c r="F39" s="132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4"/>
    </row>
    <row r="40" spans="1:23" ht="15.75">
      <c r="A40" s="87"/>
      <c r="B40" s="88"/>
      <c r="C40" s="89"/>
      <c r="D40" s="90"/>
      <c r="E40" s="91"/>
      <c r="F40" s="132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4"/>
    </row>
    <row r="41" spans="1:23" ht="66" customHeight="1">
      <c r="A41" s="87"/>
      <c r="B41" s="88"/>
      <c r="C41" s="96"/>
      <c r="D41" s="97"/>
      <c r="E41" s="98"/>
      <c r="F41" s="135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7"/>
    </row>
    <row r="42" spans="1:23" ht="15.75">
      <c r="A42" s="82"/>
      <c r="B42" s="83"/>
      <c r="C42" s="84"/>
      <c r="D42" s="85"/>
      <c r="E42" s="86"/>
      <c r="F42" s="138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40"/>
    </row>
    <row r="43" spans="1:23" ht="15.75">
      <c r="A43" s="87"/>
      <c r="B43" s="88"/>
      <c r="C43" s="89"/>
      <c r="D43" s="90"/>
      <c r="E43" s="91"/>
      <c r="F43" s="132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4"/>
    </row>
    <row r="44" spans="1:23" ht="32.25" customHeight="1">
      <c r="A44" s="87"/>
      <c r="B44" s="88"/>
      <c r="C44" s="89"/>
      <c r="D44" s="101"/>
      <c r="E44" s="91"/>
      <c r="F44" s="132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4"/>
    </row>
    <row r="45" spans="1:23" ht="15.75">
      <c r="A45" s="87"/>
      <c r="B45" s="88"/>
      <c r="C45" s="89"/>
      <c r="D45" s="90"/>
      <c r="E45" s="91"/>
      <c r="F45" s="132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4"/>
    </row>
    <row r="46" spans="1:23" ht="15.75">
      <c r="A46" s="87"/>
      <c r="B46" s="88"/>
      <c r="C46" s="89"/>
      <c r="D46" s="101"/>
      <c r="E46" s="91"/>
      <c r="F46" s="132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4"/>
    </row>
    <row r="47" spans="1:23" ht="15.75">
      <c r="A47" s="87"/>
      <c r="B47" s="88"/>
      <c r="C47" s="89"/>
      <c r="D47" s="92"/>
      <c r="E47" s="91"/>
      <c r="F47" s="132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4"/>
    </row>
    <row r="48" spans="1:23" ht="15.75">
      <c r="A48" s="87"/>
      <c r="B48" s="88"/>
      <c r="C48" s="89"/>
      <c r="D48" s="92"/>
      <c r="E48" s="91"/>
      <c r="F48" s="132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4"/>
    </row>
    <row r="49" spans="1:23" ht="15.75">
      <c r="A49" s="87"/>
      <c r="B49" s="88"/>
      <c r="C49" s="89"/>
      <c r="D49" s="92"/>
      <c r="E49" s="91"/>
      <c r="F49" s="132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4"/>
    </row>
    <row r="50" spans="1:23" ht="15.75">
      <c r="A50" s="87"/>
      <c r="B50" s="88"/>
      <c r="C50" s="89"/>
      <c r="D50" s="90"/>
      <c r="E50" s="91"/>
      <c r="F50" s="132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4"/>
    </row>
    <row r="51" spans="1:23" ht="29.45" customHeight="1">
      <c r="A51" s="95"/>
      <c r="B51" s="88"/>
      <c r="C51" s="96"/>
      <c r="D51" s="97"/>
      <c r="E51" s="98"/>
      <c r="F51" s="135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7"/>
    </row>
    <row r="52" spans="1:23" ht="15.75">
      <c r="A52" s="82"/>
      <c r="B52" s="83"/>
      <c r="C52" s="84"/>
      <c r="D52" s="85"/>
      <c r="E52" s="86"/>
      <c r="F52" s="138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40"/>
    </row>
    <row r="53" spans="1:23" ht="15.75">
      <c r="A53" s="87"/>
      <c r="B53" s="88"/>
      <c r="C53" s="89"/>
      <c r="D53" s="90"/>
      <c r="E53" s="91"/>
      <c r="F53" s="132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4"/>
    </row>
    <row r="54" spans="1:23" ht="15.75">
      <c r="A54" s="87"/>
      <c r="B54" s="88"/>
      <c r="C54" s="89"/>
      <c r="D54" s="90"/>
      <c r="E54" s="91"/>
      <c r="F54" s="132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4"/>
    </row>
    <row r="55" spans="1:23" ht="15.75">
      <c r="A55" s="87"/>
      <c r="B55" s="88"/>
      <c r="C55" s="89"/>
      <c r="D55" s="90"/>
      <c r="E55" s="91"/>
      <c r="F55" s="132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4"/>
    </row>
    <row r="56" spans="1:23" ht="15.75">
      <c r="A56" s="87"/>
      <c r="B56" s="88"/>
      <c r="C56" s="89"/>
      <c r="D56" s="101"/>
      <c r="E56" s="91"/>
      <c r="F56" s="132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4"/>
    </row>
    <row r="57" spans="1:23" ht="15.75">
      <c r="A57" s="87"/>
      <c r="B57" s="88"/>
      <c r="C57" s="89"/>
      <c r="D57" s="90"/>
      <c r="E57" s="91"/>
      <c r="F57" s="132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4"/>
    </row>
    <row r="58" spans="1:23" ht="15.75">
      <c r="A58" s="87"/>
      <c r="B58" s="88"/>
      <c r="C58" s="89"/>
      <c r="D58" s="92"/>
      <c r="E58" s="91"/>
      <c r="F58" s="132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4"/>
    </row>
    <row r="59" spans="1:23" ht="15.75">
      <c r="A59" s="87"/>
      <c r="B59" s="88"/>
      <c r="C59" s="89"/>
      <c r="D59" s="92"/>
      <c r="E59" s="91"/>
      <c r="F59" s="132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4"/>
    </row>
    <row r="60" spans="1:23" ht="15.75">
      <c r="A60" s="87"/>
      <c r="B60" s="88"/>
      <c r="C60" s="89"/>
      <c r="D60" s="90"/>
      <c r="E60" s="91"/>
      <c r="F60" s="132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4"/>
    </row>
    <row r="61" spans="1:23" ht="21" customHeight="1">
      <c r="A61" s="87"/>
      <c r="B61" s="88"/>
      <c r="C61" s="141"/>
      <c r="D61" s="144"/>
      <c r="E61" s="144"/>
      <c r="F61" s="132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4"/>
    </row>
    <row r="62" spans="1:23" ht="54.6" hidden="1" customHeight="1">
      <c r="A62" s="87"/>
      <c r="B62" s="88"/>
      <c r="C62" s="142"/>
      <c r="D62" s="145"/>
      <c r="E62" s="145"/>
      <c r="F62" s="132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4"/>
    </row>
    <row r="63" spans="1:23" ht="408" hidden="1" customHeight="1">
      <c r="A63" s="87"/>
      <c r="B63" s="88"/>
      <c r="C63" s="142"/>
      <c r="D63" s="145"/>
      <c r="E63" s="145"/>
      <c r="F63" s="132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4"/>
    </row>
    <row r="64" spans="1:23" ht="64.150000000000006" hidden="1" customHeight="1">
      <c r="A64" s="87"/>
      <c r="B64" s="88"/>
      <c r="C64" s="143"/>
      <c r="D64" s="146"/>
      <c r="E64" s="146"/>
      <c r="F64" s="132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4"/>
    </row>
    <row r="65" spans="1:23" ht="199.9" customHeight="1">
      <c r="A65" s="95"/>
      <c r="B65" s="88"/>
      <c r="C65" s="96"/>
      <c r="D65" s="97"/>
      <c r="E65" s="98"/>
      <c r="F65" s="135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7"/>
    </row>
    <row r="66" spans="1:23" ht="15.75">
      <c r="A66" s="82"/>
      <c r="B66" s="83"/>
      <c r="C66" s="84"/>
      <c r="D66" s="85"/>
      <c r="E66" s="86"/>
      <c r="F66" s="138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40"/>
    </row>
    <row r="67" spans="1:23" ht="15.75">
      <c r="A67" s="87"/>
      <c r="B67" s="88"/>
      <c r="C67" s="89"/>
      <c r="D67" s="90"/>
      <c r="E67" s="91"/>
      <c r="F67" s="132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4"/>
    </row>
    <row r="68" spans="1:23" ht="32.25" customHeight="1">
      <c r="A68" s="87"/>
      <c r="B68" s="88"/>
      <c r="C68" s="89"/>
      <c r="D68" s="101"/>
      <c r="E68" s="91"/>
      <c r="F68" s="132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4"/>
    </row>
    <row r="69" spans="1:23" ht="15.75">
      <c r="A69" s="87"/>
      <c r="B69" s="88"/>
      <c r="C69" s="89"/>
      <c r="D69" s="90"/>
      <c r="E69" s="91"/>
      <c r="F69" s="132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4"/>
    </row>
    <row r="70" spans="1:23" ht="15.75">
      <c r="A70" s="87"/>
      <c r="B70" s="88"/>
      <c r="C70" s="89"/>
      <c r="D70" s="101"/>
      <c r="E70" s="91"/>
      <c r="F70" s="132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4"/>
    </row>
    <row r="71" spans="1:23" ht="15.75">
      <c r="A71" s="87"/>
      <c r="B71" s="88"/>
      <c r="C71" s="89"/>
      <c r="D71" s="92"/>
      <c r="E71" s="91"/>
      <c r="F71" s="132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4"/>
    </row>
    <row r="72" spans="1:23" ht="15.75">
      <c r="A72" s="87"/>
      <c r="B72" s="88"/>
      <c r="C72" s="89"/>
      <c r="D72" s="92"/>
      <c r="E72" s="91"/>
      <c r="F72" s="132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4"/>
    </row>
    <row r="73" spans="1:23" ht="15.75">
      <c r="A73" s="87"/>
      <c r="B73" s="88"/>
      <c r="C73" s="89"/>
      <c r="D73" s="92"/>
      <c r="E73" s="91"/>
      <c r="F73" s="132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4"/>
    </row>
    <row r="74" spans="1:23" ht="15.75">
      <c r="A74" s="87"/>
      <c r="B74" s="88"/>
      <c r="C74" s="89"/>
      <c r="D74" s="90"/>
      <c r="E74" s="91"/>
      <c r="F74" s="132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4"/>
    </row>
    <row r="75" spans="1:23" ht="26.45" customHeight="1">
      <c r="A75" s="87"/>
      <c r="B75" s="88"/>
      <c r="C75" s="141"/>
      <c r="D75" s="144"/>
      <c r="E75" s="144"/>
      <c r="F75" s="132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4"/>
    </row>
    <row r="76" spans="1:23" ht="17.45" customHeight="1">
      <c r="A76" s="87"/>
      <c r="B76" s="88"/>
      <c r="C76" s="142"/>
      <c r="D76" s="145"/>
      <c r="E76" s="145"/>
      <c r="F76" s="132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4"/>
    </row>
    <row r="77" spans="1:23" ht="42.6" hidden="1" customHeight="1">
      <c r="A77" s="87"/>
      <c r="B77" s="88"/>
      <c r="C77" s="142"/>
      <c r="D77" s="145"/>
      <c r="E77" s="145"/>
      <c r="F77" s="132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4"/>
    </row>
    <row r="78" spans="1:23" ht="29.45" hidden="1" customHeight="1">
      <c r="A78" s="87"/>
      <c r="B78" s="88"/>
      <c r="C78" s="142"/>
      <c r="D78" s="145"/>
      <c r="E78" s="145"/>
      <c r="F78" s="132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4"/>
    </row>
    <row r="79" spans="1:23" ht="29.45" hidden="1" customHeight="1">
      <c r="A79" s="87"/>
      <c r="B79" s="88"/>
      <c r="C79" s="143"/>
      <c r="D79" s="146"/>
      <c r="E79" s="146"/>
      <c r="F79" s="135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7"/>
    </row>
    <row r="80" spans="1:23" ht="15.75">
      <c r="A80" s="82"/>
      <c r="B80" s="83"/>
      <c r="C80" s="84"/>
      <c r="D80" s="85"/>
      <c r="E80" s="86"/>
      <c r="F80" s="138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40"/>
    </row>
    <row r="81" spans="1:23" ht="15.75">
      <c r="A81" s="87"/>
      <c r="B81" s="88"/>
      <c r="C81" s="89"/>
      <c r="D81" s="90"/>
      <c r="E81" s="91"/>
      <c r="F81" s="132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4"/>
    </row>
    <row r="82" spans="1:23" ht="32.25" customHeight="1">
      <c r="A82" s="87"/>
      <c r="B82" s="88"/>
      <c r="C82" s="89"/>
      <c r="D82" s="101"/>
      <c r="E82" s="91"/>
      <c r="F82" s="132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4"/>
    </row>
    <row r="83" spans="1:23" ht="15.75">
      <c r="A83" s="87"/>
      <c r="B83" s="88"/>
      <c r="C83" s="89"/>
      <c r="D83" s="90"/>
      <c r="E83" s="91"/>
      <c r="F83" s="132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4"/>
    </row>
    <row r="84" spans="1:23" ht="15.75">
      <c r="A84" s="87"/>
      <c r="B84" s="88"/>
      <c r="C84" s="89"/>
      <c r="D84" s="101"/>
      <c r="E84" s="91"/>
      <c r="F84" s="132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4"/>
    </row>
    <row r="85" spans="1:23" ht="15.75">
      <c r="A85" s="87"/>
      <c r="B85" s="88"/>
      <c r="C85" s="89"/>
      <c r="D85" s="92"/>
      <c r="E85" s="91"/>
      <c r="F85" s="132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4"/>
    </row>
    <row r="86" spans="1:23" ht="15.75">
      <c r="A86" s="87"/>
      <c r="B86" s="88"/>
      <c r="C86" s="89"/>
      <c r="D86" s="92"/>
      <c r="E86" s="91"/>
      <c r="F86" s="132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4"/>
    </row>
    <row r="87" spans="1:23" ht="15.75">
      <c r="A87" s="87"/>
      <c r="B87" s="88"/>
      <c r="C87" s="89"/>
      <c r="D87" s="92"/>
      <c r="E87" s="91"/>
      <c r="F87" s="132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4"/>
    </row>
    <row r="88" spans="1:23" ht="15.75">
      <c r="A88" s="87"/>
      <c r="B88" s="88"/>
      <c r="C88" s="89"/>
      <c r="D88" s="90"/>
      <c r="E88" s="91"/>
      <c r="F88" s="132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4"/>
    </row>
    <row r="89" spans="1:23" ht="162.6" customHeight="1">
      <c r="A89" s="95"/>
      <c r="B89" s="88"/>
      <c r="C89" s="96"/>
      <c r="D89" s="97"/>
      <c r="E89" s="98"/>
      <c r="F89" s="135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7"/>
    </row>
    <row r="90" spans="1:23" ht="15.75">
      <c r="A90" s="82"/>
      <c r="B90" s="83"/>
      <c r="C90" s="84"/>
      <c r="D90" s="85"/>
      <c r="E90" s="86"/>
      <c r="F90" s="138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40"/>
    </row>
    <row r="91" spans="1:23" ht="15.75">
      <c r="A91" s="87"/>
      <c r="B91" s="88"/>
      <c r="C91" s="89"/>
      <c r="D91" s="90"/>
      <c r="E91" s="91"/>
      <c r="F91" s="132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4"/>
    </row>
    <row r="92" spans="1:23" ht="32.25" customHeight="1">
      <c r="A92" s="87"/>
      <c r="B92" s="88"/>
      <c r="C92" s="89"/>
      <c r="D92" s="101"/>
      <c r="E92" s="91"/>
      <c r="F92" s="132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4"/>
    </row>
    <row r="93" spans="1:23" ht="15.75">
      <c r="A93" s="87"/>
      <c r="B93" s="88"/>
      <c r="C93" s="89"/>
      <c r="D93" s="90"/>
      <c r="E93" s="91"/>
      <c r="F93" s="132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4"/>
    </row>
    <row r="94" spans="1:23" ht="15.75">
      <c r="A94" s="87"/>
      <c r="B94" s="88"/>
      <c r="C94" s="89"/>
      <c r="D94" s="101"/>
      <c r="E94" s="91"/>
      <c r="F94" s="132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4"/>
    </row>
    <row r="95" spans="1:23" ht="15.75">
      <c r="A95" s="87"/>
      <c r="B95" s="88"/>
      <c r="C95" s="89"/>
      <c r="D95" s="92"/>
      <c r="E95" s="91"/>
      <c r="F95" s="132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4"/>
    </row>
    <row r="96" spans="1:23" ht="15.75">
      <c r="A96" s="87"/>
      <c r="B96" s="88"/>
      <c r="C96" s="89"/>
      <c r="D96" s="92"/>
      <c r="E96" s="91"/>
      <c r="F96" s="132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4"/>
    </row>
    <row r="97" spans="1:23" ht="15.75">
      <c r="A97" s="87"/>
      <c r="B97" s="88"/>
      <c r="C97" s="89"/>
      <c r="D97" s="92"/>
      <c r="E97" s="91"/>
      <c r="F97" s="132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4"/>
    </row>
    <row r="98" spans="1:23" ht="15.75">
      <c r="A98" s="87"/>
      <c r="B98" s="88"/>
      <c r="C98" s="89"/>
      <c r="D98" s="90"/>
      <c r="E98" s="91"/>
      <c r="F98" s="132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4"/>
    </row>
    <row r="99" spans="1:23" ht="147" customHeight="1">
      <c r="A99" s="95"/>
      <c r="B99" s="88"/>
      <c r="C99" s="96"/>
      <c r="D99" s="97"/>
      <c r="E99" s="98"/>
      <c r="F99" s="135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7"/>
    </row>
    <row r="100" spans="1:23" ht="15.75">
      <c r="A100" s="82"/>
      <c r="B100" s="83"/>
      <c r="C100" s="84"/>
      <c r="D100" s="85"/>
      <c r="E100" s="86"/>
      <c r="F100" s="138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40"/>
    </row>
    <row r="101" spans="1:23" ht="15.75">
      <c r="A101" s="87"/>
      <c r="B101" s="88"/>
      <c r="C101" s="89"/>
      <c r="D101" s="90"/>
      <c r="E101" s="91"/>
      <c r="F101" s="132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4"/>
    </row>
    <row r="102" spans="1:23" ht="32.25" customHeight="1">
      <c r="A102" s="87"/>
      <c r="B102" s="88"/>
      <c r="C102" s="89"/>
      <c r="D102" s="101"/>
      <c r="E102" s="91"/>
      <c r="F102" s="132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4"/>
    </row>
    <row r="103" spans="1:23" ht="15.75">
      <c r="A103" s="87"/>
      <c r="B103" s="88"/>
      <c r="C103" s="89"/>
      <c r="D103" s="90"/>
      <c r="E103" s="91"/>
      <c r="F103" s="132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4"/>
    </row>
    <row r="104" spans="1:23" ht="15.75">
      <c r="A104" s="87"/>
      <c r="B104" s="88"/>
      <c r="C104" s="89"/>
      <c r="D104" s="101"/>
      <c r="E104" s="91"/>
      <c r="F104" s="132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4"/>
    </row>
    <row r="105" spans="1:23" ht="15.75">
      <c r="A105" s="87"/>
      <c r="B105" s="88"/>
      <c r="C105" s="89"/>
      <c r="D105" s="92"/>
      <c r="E105" s="91"/>
      <c r="F105" s="132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4"/>
    </row>
    <row r="106" spans="1:23" ht="15.75">
      <c r="A106" s="87"/>
      <c r="B106" s="88"/>
      <c r="C106" s="89"/>
      <c r="D106" s="92"/>
      <c r="E106" s="91"/>
      <c r="F106" s="132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4"/>
    </row>
    <row r="107" spans="1:23" ht="15.75">
      <c r="A107" s="87"/>
      <c r="B107" s="88"/>
      <c r="C107" s="89"/>
      <c r="D107" s="92"/>
      <c r="E107" s="91"/>
      <c r="F107" s="132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4"/>
    </row>
    <row r="108" spans="1:23" ht="15.75">
      <c r="A108" s="87"/>
      <c r="B108" s="88"/>
      <c r="C108" s="89"/>
      <c r="D108" s="90"/>
      <c r="E108" s="91"/>
      <c r="F108" s="132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4"/>
    </row>
    <row r="109" spans="1:23" ht="34.15" customHeight="1">
      <c r="A109" s="87"/>
      <c r="B109" s="88"/>
      <c r="C109" s="141"/>
      <c r="D109" s="144"/>
      <c r="E109" s="144"/>
      <c r="F109" s="132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4"/>
    </row>
    <row r="110" spans="1:23" ht="25.9" customHeight="1">
      <c r="A110" s="95"/>
      <c r="B110" s="88"/>
      <c r="C110" s="143"/>
      <c r="D110" s="146"/>
      <c r="E110" s="146"/>
      <c r="F110" s="135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7"/>
    </row>
    <row r="111" spans="1:23" ht="15.75">
      <c r="A111" s="82"/>
      <c r="B111" s="83"/>
      <c r="C111" s="84"/>
      <c r="D111" s="85"/>
      <c r="E111" s="86"/>
      <c r="F111" s="138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40"/>
    </row>
    <row r="112" spans="1:23" ht="15.75">
      <c r="A112" s="87"/>
      <c r="B112" s="88"/>
      <c r="C112" s="89"/>
      <c r="D112" s="90"/>
      <c r="E112" s="91"/>
      <c r="F112" s="132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4"/>
    </row>
    <row r="113" spans="1:23" ht="32.25" customHeight="1">
      <c r="A113" s="87"/>
      <c r="B113" s="88"/>
      <c r="C113" s="89"/>
      <c r="D113" s="101"/>
      <c r="E113" s="91"/>
      <c r="F113" s="132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4"/>
    </row>
    <row r="114" spans="1:23" ht="15.75">
      <c r="A114" s="87"/>
      <c r="B114" s="88"/>
      <c r="C114" s="89"/>
      <c r="D114" s="90"/>
      <c r="E114" s="91"/>
      <c r="F114" s="132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4"/>
    </row>
    <row r="115" spans="1:23" ht="15.75">
      <c r="A115" s="87"/>
      <c r="B115" s="88"/>
      <c r="C115" s="89"/>
      <c r="D115" s="101"/>
      <c r="E115" s="91"/>
      <c r="F115" s="132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4"/>
    </row>
    <row r="116" spans="1:23" ht="15.75">
      <c r="A116" s="87"/>
      <c r="B116" s="88"/>
      <c r="C116" s="89"/>
      <c r="D116" s="92"/>
      <c r="E116" s="91"/>
      <c r="F116" s="132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4"/>
    </row>
    <row r="117" spans="1:23" ht="15.75">
      <c r="A117" s="87"/>
      <c r="B117" s="88"/>
      <c r="C117" s="89"/>
      <c r="D117" s="92"/>
      <c r="E117" s="91"/>
      <c r="F117" s="132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4"/>
    </row>
    <row r="118" spans="1:23" ht="15.75">
      <c r="A118" s="87"/>
      <c r="B118" s="88"/>
      <c r="C118" s="89"/>
      <c r="D118" s="92"/>
      <c r="E118" s="91"/>
      <c r="F118" s="132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4"/>
    </row>
    <row r="119" spans="1:23" ht="15.75">
      <c r="A119" s="87"/>
      <c r="B119" s="88"/>
      <c r="C119" s="89"/>
      <c r="D119" s="90"/>
      <c r="E119" s="91"/>
      <c r="F119" s="132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4"/>
    </row>
    <row r="120" spans="1:23" ht="26.45" customHeight="1">
      <c r="A120" s="87"/>
      <c r="B120" s="88"/>
      <c r="C120" s="141"/>
      <c r="D120" s="144"/>
      <c r="E120" s="144"/>
      <c r="F120" s="132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4"/>
    </row>
    <row r="121" spans="1:23" ht="189.6" customHeight="1">
      <c r="A121" s="87"/>
      <c r="B121" s="88"/>
      <c r="C121" s="142"/>
      <c r="D121" s="145"/>
      <c r="E121" s="145"/>
      <c r="F121" s="132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4"/>
    </row>
    <row r="122" spans="1:23" ht="325.14999999999998" customHeight="1">
      <c r="A122" s="95"/>
      <c r="B122" s="88"/>
      <c r="C122" s="143"/>
      <c r="D122" s="146"/>
      <c r="E122" s="146"/>
      <c r="F122" s="135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7"/>
    </row>
    <row r="123" spans="1:23" ht="15.75">
      <c r="A123" s="82"/>
      <c r="B123" s="83"/>
      <c r="C123" s="84"/>
      <c r="D123" s="85"/>
      <c r="E123" s="86"/>
      <c r="F123" s="138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40"/>
    </row>
    <row r="124" spans="1:23" ht="15.75">
      <c r="A124" s="87"/>
      <c r="B124" s="88"/>
      <c r="C124" s="89"/>
      <c r="D124" s="90"/>
      <c r="E124" s="91"/>
      <c r="F124" s="132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4"/>
    </row>
    <row r="125" spans="1:23" ht="32.25" customHeight="1">
      <c r="A125" s="87"/>
      <c r="B125" s="88"/>
      <c r="C125" s="89"/>
      <c r="D125" s="101"/>
      <c r="E125" s="91"/>
      <c r="F125" s="132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4"/>
    </row>
    <row r="126" spans="1:23" ht="15.75">
      <c r="A126" s="87"/>
      <c r="B126" s="88"/>
      <c r="C126" s="89"/>
      <c r="D126" s="90"/>
      <c r="E126" s="91"/>
      <c r="F126" s="132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4"/>
    </row>
    <row r="127" spans="1:23" ht="15.75">
      <c r="A127" s="87"/>
      <c r="B127" s="88"/>
      <c r="C127" s="89"/>
      <c r="D127" s="101"/>
      <c r="E127" s="91"/>
      <c r="F127" s="132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4"/>
    </row>
    <row r="128" spans="1:23" ht="15.75">
      <c r="A128" s="87"/>
      <c r="B128" s="88"/>
      <c r="C128" s="89"/>
      <c r="D128" s="92"/>
      <c r="E128" s="91"/>
      <c r="F128" s="132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4"/>
    </row>
    <row r="129" spans="1:23" ht="15.75">
      <c r="A129" s="87"/>
      <c r="B129" s="88"/>
      <c r="C129" s="89"/>
      <c r="D129" s="92"/>
      <c r="E129" s="91"/>
      <c r="F129" s="132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4"/>
    </row>
    <row r="130" spans="1:23" ht="15.75">
      <c r="A130" s="87"/>
      <c r="B130" s="88"/>
      <c r="C130" s="89"/>
      <c r="D130" s="92"/>
      <c r="E130" s="91"/>
      <c r="F130" s="132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4"/>
    </row>
    <row r="131" spans="1:23" ht="15.75">
      <c r="A131" s="87"/>
      <c r="B131" s="88"/>
      <c r="C131" s="89"/>
      <c r="D131" s="90"/>
      <c r="E131" s="91"/>
      <c r="F131" s="132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4"/>
    </row>
    <row r="132" spans="1:23" ht="148.9" customHeight="1">
      <c r="A132" s="87"/>
      <c r="B132" s="88"/>
      <c r="C132" s="96"/>
      <c r="D132" s="97"/>
      <c r="E132" s="98"/>
      <c r="F132" s="135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7"/>
    </row>
    <row r="133" spans="1:23" ht="15.75" hidden="1">
      <c r="A133" s="87"/>
      <c r="B133" s="88"/>
      <c r="C133" s="96"/>
      <c r="D133" s="97"/>
      <c r="E133" s="98"/>
      <c r="F133" s="102"/>
    </row>
    <row r="134" spans="1:23" ht="127.9" hidden="1" customHeight="1">
      <c r="A134" s="95"/>
      <c r="B134" s="88"/>
      <c r="C134" s="96"/>
      <c r="D134" s="97"/>
      <c r="E134" s="98"/>
      <c r="F134" s="103"/>
    </row>
    <row r="135" spans="1:23" ht="15.75">
      <c r="A135" s="82"/>
      <c r="B135" s="83"/>
      <c r="C135" s="84"/>
      <c r="D135" s="85"/>
      <c r="E135" s="86"/>
      <c r="F135" s="132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4"/>
    </row>
    <row r="136" spans="1:23" ht="15.75">
      <c r="A136" s="87"/>
      <c r="B136" s="88"/>
      <c r="C136" s="89"/>
      <c r="D136" s="90"/>
      <c r="E136" s="91"/>
      <c r="F136" s="132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4"/>
    </row>
    <row r="137" spans="1:23" ht="32.25" customHeight="1">
      <c r="A137" s="87"/>
      <c r="B137" s="88"/>
      <c r="C137" s="89"/>
      <c r="D137" s="101"/>
      <c r="E137" s="91"/>
      <c r="F137" s="132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4"/>
    </row>
    <row r="138" spans="1:23" ht="15.75">
      <c r="A138" s="87"/>
      <c r="B138" s="88"/>
      <c r="C138" s="89"/>
      <c r="D138" s="90"/>
      <c r="E138" s="91"/>
      <c r="F138" s="132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4"/>
    </row>
    <row r="139" spans="1:23" ht="15.75">
      <c r="A139" s="87"/>
      <c r="B139" s="88"/>
      <c r="C139" s="89"/>
      <c r="D139" s="101"/>
      <c r="E139" s="91"/>
      <c r="F139" s="132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4"/>
    </row>
    <row r="140" spans="1:23" ht="15.75">
      <c r="A140" s="87"/>
      <c r="B140" s="88"/>
      <c r="C140" s="89"/>
      <c r="D140" s="92"/>
      <c r="E140" s="91"/>
      <c r="F140" s="132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4"/>
    </row>
    <row r="141" spans="1:23" ht="15.75">
      <c r="A141" s="87"/>
      <c r="B141" s="88"/>
      <c r="C141" s="89"/>
      <c r="D141" s="92"/>
      <c r="E141" s="91"/>
      <c r="F141" s="132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4"/>
    </row>
    <row r="142" spans="1:23" ht="15.75">
      <c r="A142" s="87"/>
      <c r="B142" s="88"/>
      <c r="C142" s="89"/>
      <c r="D142" s="92"/>
      <c r="E142" s="91"/>
      <c r="F142" s="132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4"/>
    </row>
    <row r="143" spans="1:23" ht="15.75">
      <c r="A143" s="87"/>
      <c r="B143" s="88"/>
      <c r="C143" s="89"/>
      <c r="D143" s="90"/>
      <c r="E143" s="91"/>
      <c r="F143" s="132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4"/>
    </row>
    <row r="144" spans="1:23" ht="78.599999999999994" customHeight="1">
      <c r="A144" s="95"/>
      <c r="B144" s="88"/>
      <c r="C144" s="96"/>
      <c r="D144" s="97"/>
      <c r="E144" s="98"/>
      <c r="F144" s="135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7"/>
    </row>
    <row r="145" spans="1:23" ht="15.75">
      <c r="A145" s="82"/>
      <c r="B145" s="83"/>
      <c r="C145" s="84"/>
      <c r="D145" s="85"/>
      <c r="E145" s="86"/>
      <c r="F145" s="132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4"/>
    </row>
    <row r="146" spans="1:23" ht="15.75">
      <c r="A146" s="87"/>
      <c r="B146" s="88"/>
      <c r="C146" s="89"/>
      <c r="D146" s="90"/>
      <c r="E146" s="91"/>
      <c r="F146" s="132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4"/>
    </row>
    <row r="147" spans="1:23" ht="32.25" customHeight="1">
      <c r="A147" s="87"/>
      <c r="B147" s="88"/>
      <c r="C147" s="89"/>
      <c r="D147" s="101"/>
      <c r="E147" s="91"/>
      <c r="F147" s="132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4"/>
    </row>
    <row r="148" spans="1:23" ht="15.75">
      <c r="A148" s="87"/>
      <c r="B148" s="88"/>
      <c r="C148" s="89"/>
      <c r="D148" s="90"/>
      <c r="E148" s="91"/>
      <c r="F148" s="132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4"/>
    </row>
    <row r="149" spans="1:23" ht="15.75">
      <c r="A149" s="87"/>
      <c r="B149" s="88"/>
      <c r="C149" s="89"/>
      <c r="D149" s="101"/>
      <c r="E149" s="91"/>
      <c r="F149" s="132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4"/>
    </row>
    <row r="150" spans="1:23" ht="15.75">
      <c r="A150" s="87"/>
      <c r="B150" s="88"/>
      <c r="C150" s="89"/>
      <c r="D150" s="92"/>
      <c r="E150" s="91"/>
      <c r="F150" s="132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4"/>
    </row>
    <row r="151" spans="1:23" ht="15.75">
      <c r="A151" s="87"/>
      <c r="B151" s="88"/>
      <c r="C151" s="89"/>
      <c r="D151" s="92"/>
      <c r="E151" s="91"/>
      <c r="F151" s="132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4"/>
    </row>
    <row r="152" spans="1:23" ht="15.75">
      <c r="A152" s="87"/>
      <c r="B152" s="88"/>
      <c r="C152" s="89"/>
      <c r="D152" s="92"/>
      <c r="E152" s="91"/>
      <c r="F152" s="132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4"/>
    </row>
    <row r="153" spans="1:23" ht="15.75">
      <c r="A153" s="87"/>
      <c r="B153" s="88"/>
      <c r="C153" s="89"/>
      <c r="D153" s="90"/>
      <c r="E153" s="91"/>
      <c r="F153" s="132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4"/>
    </row>
    <row r="154" spans="1:23" ht="288" customHeight="1">
      <c r="A154" s="95"/>
      <c r="B154" s="88"/>
      <c r="C154" s="96"/>
      <c r="D154" s="97"/>
      <c r="E154" s="98"/>
      <c r="F154" s="135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7"/>
    </row>
    <row r="155" spans="1:23" ht="15.75">
      <c r="A155" s="82"/>
      <c r="B155" s="83"/>
      <c r="C155" s="84"/>
      <c r="D155" s="85"/>
      <c r="E155" s="86"/>
      <c r="F155" s="132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4"/>
    </row>
    <row r="156" spans="1:23" ht="15.75">
      <c r="A156" s="87"/>
      <c r="B156" s="88"/>
      <c r="C156" s="89"/>
      <c r="D156" s="90"/>
      <c r="E156" s="91"/>
      <c r="F156" s="132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4"/>
    </row>
    <row r="157" spans="1:23" ht="32.25" customHeight="1">
      <c r="A157" s="87"/>
      <c r="B157" s="88"/>
      <c r="C157" s="89"/>
      <c r="D157" s="101"/>
      <c r="E157" s="91"/>
      <c r="F157" s="132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4"/>
    </row>
    <row r="158" spans="1:23" ht="15.75">
      <c r="A158" s="87"/>
      <c r="B158" s="88"/>
      <c r="C158" s="89"/>
      <c r="D158" s="90"/>
      <c r="E158" s="91"/>
      <c r="F158" s="132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4"/>
    </row>
    <row r="159" spans="1:23" ht="15.75">
      <c r="A159" s="87"/>
      <c r="B159" s="88"/>
      <c r="C159" s="89"/>
      <c r="D159" s="101"/>
      <c r="E159" s="91"/>
      <c r="F159" s="132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4"/>
    </row>
    <row r="160" spans="1:23" ht="15.75">
      <c r="A160" s="87"/>
      <c r="B160" s="88"/>
      <c r="C160" s="89"/>
      <c r="D160" s="92"/>
      <c r="E160" s="91"/>
      <c r="F160" s="132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4"/>
    </row>
    <row r="161" spans="1:23" ht="15.75">
      <c r="A161" s="87"/>
      <c r="B161" s="88"/>
      <c r="C161" s="89"/>
      <c r="D161" s="92"/>
      <c r="E161" s="91"/>
      <c r="F161" s="132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4"/>
    </row>
    <row r="162" spans="1:23" ht="15.75">
      <c r="A162" s="87"/>
      <c r="B162" s="88"/>
      <c r="C162" s="89"/>
      <c r="D162" s="92"/>
      <c r="E162" s="91"/>
      <c r="F162" s="132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4"/>
    </row>
    <row r="163" spans="1:23" ht="15.75">
      <c r="A163" s="87"/>
      <c r="B163" s="88"/>
      <c r="C163" s="89"/>
      <c r="D163" s="90"/>
      <c r="E163" s="91"/>
      <c r="F163" s="132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4"/>
    </row>
    <row r="164" spans="1:23" ht="78.599999999999994" customHeight="1">
      <c r="A164" s="95"/>
      <c r="B164" s="88"/>
      <c r="C164" s="96"/>
      <c r="D164" s="97"/>
      <c r="E164" s="98"/>
      <c r="F164" s="135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7"/>
    </row>
    <row r="165" spans="1:23" ht="15.75">
      <c r="A165" s="82"/>
      <c r="B165" s="83"/>
      <c r="C165" s="84"/>
      <c r="D165" s="85"/>
      <c r="E165" s="86"/>
      <c r="F165" s="132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4"/>
    </row>
    <row r="166" spans="1:23" ht="15.75">
      <c r="A166" s="87"/>
      <c r="B166" s="88"/>
      <c r="C166" s="89"/>
      <c r="D166" s="90"/>
      <c r="E166" s="91"/>
      <c r="F166" s="132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4"/>
    </row>
    <row r="167" spans="1:23" ht="32.25" customHeight="1">
      <c r="A167" s="87"/>
      <c r="B167" s="88"/>
      <c r="C167" s="89"/>
      <c r="D167" s="101"/>
      <c r="E167" s="91"/>
      <c r="F167" s="132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4"/>
    </row>
    <row r="168" spans="1:23" ht="15.75">
      <c r="A168" s="87"/>
      <c r="B168" s="88"/>
      <c r="C168" s="89"/>
      <c r="D168" s="90"/>
      <c r="E168" s="91"/>
      <c r="F168" s="132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4"/>
    </row>
    <row r="169" spans="1:23" ht="15.75">
      <c r="A169" s="87"/>
      <c r="B169" s="88"/>
      <c r="C169" s="89"/>
      <c r="D169" s="101"/>
      <c r="E169" s="91"/>
      <c r="F169" s="132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4"/>
    </row>
    <row r="170" spans="1:23" ht="15.75">
      <c r="A170" s="87"/>
      <c r="B170" s="88"/>
      <c r="C170" s="89"/>
      <c r="D170" s="92"/>
      <c r="E170" s="91"/>
      <c r="F170" s="132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4"/>
    </row>
    <row r="171" spans="1:23" ht="15.75">
      <c r="A171" s="87"/>
      <c r="B171" s="88"/>
      <c r="C171" s="89"/>
      <c r="D171" s="92"/>
      <c r="E171" s="91"/>
      <c r="F171" s="132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4"/>
    </row>
    <row r="172" spans="1:23" ht="15.75">
      <c r="A172" s="87"/>
      <c r="B172" s="88"/>
      <c r="C172" s="89"/>
      <c r="D172" s="92"/>
      <c r="E172" s="91"/>
      <c r="F172" s="132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4"/>
    </row>
    <row r="173" spans="1:23" ht="15.75">
      <c r="A173" s="87"/>
      <c r="B173" s="88"/>
      <c r="C173" s="89"/>
      <c r="D173" s="90"/>
      <c r="E173" s="91"/>
      <c r="F173" s="132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4"/>
    </row>
    <row r="174" spans="1:23" ht="129.6" customHeight="1">
      <c r="A174" s="95"/>
      <c r="B174" s="88"/>
      <c r="C174" s="96"/>
      <c r="D174" s="97"/>
      <c r="E174" s="98"/>
      <c r="F174" s="135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7"/>
    </row>
    <row r="175" spans="1:23" ht="15.75">
      <c r="A175" s="82"/>
      <c r="B175" s="83"/>
      <c r="C175" s="84"/>
      <c r="D175" s="85"/>
      <c r="E175" s="86"/>
      <c r="F175" s="132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4"/>
    </row>
    <row r="176" spans="1:23" ht="15.75">
      <c r="A176" s="87"/>
      <c r="B176" s="88"/>
      <c r="C176" s="89"/>
      <c r="D176" s="90"/>
      <c r="E176" s="91"/>
      <c r="F176" s="132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4"/>
    </row>
    <row r="177" spans="1:23" ht="32.25" customHeight="1">
      <c r="A177" s="87"/>
      <c r="B177" s="88"/>
      <c r="C177" s="89"/>
      <c r="D177" s="101"/>
      <c r="E177" s="91"/>
      <c r="F177" s="132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4"/>
    </row>
    <row r="178" spans="1:23" ht="15.75">
      <c r="A178" s="87"/>
      <c r="B178" s="88"/>
      <c r="C178" s="89"/>
      <c r="D178" s="90"/>
      <c r="E178" s="91"/>
      <c r="F178" s="132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4"/>
    </row>
    <row r="179" spans="1:23" ht="15.75">
      <c r="A179" s="87"/>
      <c r="B179" s="88"/>
      <c r="C179" s="89"/>
      <c r="D179" s="101"/>
      <c r="E179" s="91"/>
      <c r="F179" s="132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4"/>
    </row>
    <row r="180" spans="1:23" ht="15.75">
      <c r="A180" s="87"/>
      <c r="B180" s="88"/>
      <c r="C180" s="89"/>
      <c r="D180" s="92"/>
      <c r="E180" s="91"/>
      <c r="F180" s="132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4"/>
    </row>
    <row r="181" spans="1:23" ht="15.75">
      <c r="A181" s="87"/>
      <c r="B181" s="88"/>
      <c r="C181" s="89"/>
      <c r="D181" s="92"/>
      <c r="E181" s="91"/>
      <c r="F181" s="132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4"/>
    </row>
    <row r="182" spans="1:23" ht="15.75">
      <c r="A182" s="87"/>
      <c r="B182" s="88"/>
      <c r="C182" s="89"/>
      <c r="D182" s="92"/>
      <c r="E182" s="91"/>
      <c r="F182" s="132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4"/>
    </row>
    <row r="183" spans="1:23" ht="15.75">
      <c r="A183" s="87"/>
      <c r="B183" s="88"/>
      <c r="C183" s="89"/>
      <c r="D183" s="90"/>
      <c r="E183" s="91"/>
      <c r="F183" s="132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4"/>
    </row>
    <row r="184" spans="1:23" ht="129.6" customHeight="1">
      <c r="A184" s="95"/>
      <c r="B184" s="88"/>
      <c r="C184" s="96"/>
      <c r="D184" s="97"/>
      <c r="E184" s="98"/>
      <c r="F184" s="135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7"/>
    </row>
    <row r="185" spans="1:23" ht="15.75">
      <c r="A185" s="87"/>
      <c r="B185" s="104"/>
      <c r="C185" s="89"/>
      <c r="D185" s="90"/>
      <c r="E185" s="90"/>
      <c r="F185" s="102"/>
    </row>
    <row r="186" spans="1:23" ht="21.75" customHeight="1">
      <c r="A186" s="105"/>
      <c r="B186" s="104"/>
      <c r="C186" s="89"/>
      <c r="D186" s="90"/>
      <c r="E186" s="90"/>
      <c r="F186" s="103"/>
    </row>
    <row r="187" spans="1:23">
      <c r="D187" s="106" t="s">
        <v>77</v>
      </c>
      <c r="E187" s="107">
        <f>SUM(E2:E186)</f>
        <v>0</v>
      </c>
    </row>
  </sheetData>
  <mergeCells count="30">
    <mergeCell ref="F42:W51"/>
    <mergeCell ref="F1:W1"/>
    <mergeCell ref="F2:W11"/>
    <mergeCell ref="F12:W21"/>
    <mergeCell ref="F22:W31"/>
    <mergeCell ref="F32:W41"/>
    <mergeCell ref="F52:W65"/>
    <mergeCell ref="C61:C64"/>
    <mergeCell ref="D61:D64"/>
    <mergeCell ref="E61:E64"/>
    <mergeCell ref="F66:W79"/>
    <mergeCell ref="C75:C79"/>
    <mergeCell ref="D75:D79"/>
    <mergeCell ref="E75:E79"/>
    <mergeCell ref="F80:W89"/>
    <mergeCell ref="F90:W99"/>
    <mergeCell ref="F100:W110"/>
    <mergeCell ref="C109:C110"/>
    <mergeCell ref="D109:D110"/>
    <mergeCell ref="E109:E110"/>
    <mergeCell ref="C120:C122"/>
    <mergeCell ref="D120:D122"/>
    <mergeCell ref="E120:E122"/>
    <mergeCell ref="F123:W132"/>
    <mergeCell ref="F135:W144"/>
    <mergeCell ref="F145:W154"/>
    <mergeCell ref="F155:W164"/>
    <mergeCell ref="F165:W174"/>
    <mergeCell ref="F175:W184"/>
    <mergeCell ref="F111:W122"/>
  </mergeCells>
  <phoneticPr fontId="6"/>
  <conditionalFormatting sqref="A2">
    <cfRule type="expression" dxfId="4" priority="1">
      <formula>$E2&lt;&gt;""</formula>
    </cfRule>
  </conditionalFormatting>
  <conditionalFormatting sqref="A1:C1">
    <cfRule type="expression" dxfId="3" priority="2">
      <formula>$E1&lt;&gt;""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96"/>
  <sheetViews>
    <sheetView showGridLines="0" zoomScaleNormal="100" zoomScaleSheetLayoutView="55" zoomScalePageLayoutView="85" workbookViewId="0">
      <pane ySplit="1" topLeftCell="A79" activePane="bottomLeft" state="frozen"/>
      <selection pane="bottomLeft" activeCell="D101" sqref="D101"/>
    </sheetView>
  </sheetViews>
  <sheetFormatPr defaultColWidth="8.25" defaultRowHeight="15" outlineLevelRow="1"/>
  <cols>
    <col min="1" max="1" width="1.5" style="77" customWidth="1"/>
    <col min="2" max="2" width="6.625" style="77" customWidth="1"/>
    <col min="3" max="3" width="9.125" style="77" customWidth="1"/>
    <col min="4" max="4" width="83" style="77" customWidth="1"/>
    <col min="5" max="5" width="48.25" style="77" customWidth="1"/>
    <col min="6" max="6" width="10.25" style="77" customWidth="1"/>
    <col min="7" max="7" width="9" style="77" customWidth="1"/>
    <col min="8" max="16384" width="8.25" style="77"/>
  </cols>
  <sheetData>
    <row r="1" spans="2:7">
      <c r="B1" s="108" t="s">
        <v>78</v>
      </c>
      <c r="C1" s="75" t="s">
        <v>71</v>
      </c>
      <c r="D1" s="75" t="s">
        <v>79</v>
      </c>
      <c r="E1" s="76" t="s">
        <v>74</v>
      </c>
      <c r="F1" s="76" t="s">
        <v>75</v>
      </c>
      <c r="G1" s="76" t="s">
        <v>80</v>
      </c>
    </row>
    <row r="2" spans="2:7" ht="15.75">
      <c r="B2" s="196" t="s">
        <v>93</v>
      </c>
      <c r="C2" s="197"/>
      <c r="D2" s="198"/>
      <c r="E2" s="199"/>
      <c r="F2" s="200"/>
      <c r="G2" s="195"/>
    </row>
    <row r="3" spans="2:7" ht="15.75">
      <c r="B3" s="205"/>
      <c r="C3" s="201" t="s">
        <v>92</v>
      </c>
      <c r="D3" s="202"/>
      <c r="E3" s="203"/>
      <c r="F3" s="204"/>
      <c r="G3" s="195"/>
    </row>
    <row r="4" spans="2:7" ht="15.75" outlineLevel="1">
      <c r="B4" s="87"/>
      <c r="C4" s="109" t="s">
        <v>98</v>
      </c>
      <c r="D4" s="110"/>
      <c r="E4" s="111"/>
      <c r="F4" s="111"/>
      <c r="G4" s="102"/>
    </row>
    <row r="5" spans="2:7" ht="15.75" outlineLevel="1">
      <c r="B5" s="87"/>
      <c r="C5" s="102"/>
      <c r="D5" s="102"/>
      <c r="E5" s="112" t="s">
        <v>95</v>
      </c>
      <c r="F5" s="113">
        <v>1</v>
      </c>
      <c r="G5" s="102"/>
    </row>
    <row r="6" spans="2:7" ht="15.75" outlineLevel="1">
      <c r="B6" s="87"/>
      <c r="C6" s="102"/>
      <c r="D6" s="102"/>
      <c r="E6" s="102"/>
      <c r="F6" s="102"/>
      <c r="G6" s="102"/>
    </row>
    <row r="7" spans="2:7" ht="15.75" outlineLevel="1">
      <c r="B7" s="87"/>
      <c r="C7" s="102"/>
      <c r="D7" s="102"/>
      <c r="E7" s="102"/>
      <c r="F7" s="102"/>
      <c r="G7" s="102"/>
    </row>
    <row r="8" spans="2:7" ht="15.75" outlineLevel="1">
      <c r="B8" s="87"/>
      <c r="C8" s="102"/>
      <c r="D8" s="102"/>
      <c r="E8" s="102"/>
      <c r="F8" s="102"/>
      <c r="G8" s="102"/>
    </row>
    <row r="9" spans="2:7" ht="15.75" outlineLevel="1">
      <c r="B9" s="87"/>
      <c r="C9" s="102"/>
      <c r="D9" s="102"/>
      <c r="E9" s="118"/>
      <c r="F9" s="118"/>
      <c r="G9" s="102"/>
    </row>
    <row r="10" spans="2:7" ht="15.75" outlineLevel="1">
      <c r="B10" s="87"/>
      <c r="C10" s="102"/>
      <c r="D10" s="102"/>
      <c r="E10" s="102"/>
      <c r="F10" s="102"/>
      <c r="G10" s="102"/>
    </row>
    <row r="11" spans="2:7" ht="15.75" outlineLevel="1">
      <c r="B11" s="87"/>
      <c r="C11" s="102"/>
      <c r="D11" s="102"/>
      <c r="E11" s="102"/>
      <c r="F11" s="102"/>
      <c r="G11" s="102"/>
    </row>
    <row r="12" spans="2:7" ht="15.75" outlineLevel="1">
      <c r="B12" s="87"/>
      <c r="C12" s="102"/>
      <c r="D12" s="102"/>
      <c r="E12" s="102"/>
      <c r="F12" s="102"/>
      <c r="G12" s="102"/>
    </row>
    <row r="13" spans="2:7" ht="15.75" outlineLevel="1">
      <c r="B13" s="87"/>
      <c r="C13" s="102"/>
      <c r="D13" s="102"/>
      <c r="E13" s="102"/>
      <c r="F13" s="102"/>
      <c r="G13" s="102"/>
    </row>
    <row r="14" spans="2:7" ht="15.75" outlineLevel="1">
      <c r="B14" s="87"/>
      <c r="C14" s="102"/>
      <c r="D14" s="102"/>
      <c r="E14" s="102"/>
      <c r="F14" s="102"/>
      <c r="G14" s="102"/>
    </row>
    <row r="15" spans="2:7" ht="15.75" outlineLevel="1">
      <c r="B15" s="87"/>
      <c r="C15" s="102"/>
      <c r="D15" s="102"/>
      <c r="E15" s="102"/>
      <c r="F15" s="102"/>
      <c r="G15" s="102"/>
    </row>
    <row r="16" spans="2:7" ht="15.75" outlineLevel="1">
      <c r="B16" s="87"/>
      <c r="C16" s="102"/>
      <c r="D16" s="102"/>
      <c r="E16" s="118"/>
      <c r="F16" s="118"/>
      <c r="G16" s="102"/>
    </row>
    <row r="17" spans="2:7" ht="15.75" outlineLevel="1">
      <c r="B17" s="87"/>
      <c r="C17" s="102"/>
      <c r="D17" s="102"/>
      <c r="E17" s="102"/>
      <c r="F17" s="102"/>
      <c r="G17" s="102"/>
    </row>
    <row r="18" spans="2:7" ht="15.75" outlineLevel="1">
      <c r="B18" s="87"/>
      <c r="C18" s="102"/>
      <c r="D18" s="102"/>
      <c r="E18" s="102"/>
      <c r="F18" s="102"/>
      <c r="G18" s="102"/>
    </row>
    <row r="19" spans="2:7" ht="15.75" outlineLevel="1">
      <c r="B19" s="87"/>
      <c r="C19" s="102"/>
      <c r="D19" s="102"/>
      <c r="E19" s="102"/>
      <c r="F19" s="102"/>
      <c r="G19" s="102"/>
    </row>
    <row r="20" spans="2:7" ht="15.75" outlineLevel="1">
      <c r="B20" s="87"/>
      <c r="C20" s="102"/>
      <c r="D20" s="102"/>
      <c r="E20" s="102"/>
      <c r="F20" s="102"/>
      <c r="G20" s="102"/>
    </row>
    <row r="21" spans="2:7" ht="15.75" outlineLevel="1">
      <c r="B21" s="87"/>
      <c r="C21" s="102"/>
      <c r="D21" s="102"/>
      <c r="E21" s="102"/>
      <c r="F21" s="102"/>
      <c r="G21" s="102"/>
    </row>
    <row r="22" spans="2:7" ht="15.75" outlineLevel="1">
      <c r="B22" s="87"/>
      <c r="C22" s="102"/>
      <c r="D22" s="102"/>
      <c r="E22" s="102"/>
      <c r="F22" s="102"/>
      <c r="G22" s="102"/>
    </row>
    <row r="23" spans="2:7" ht="15.75" outlineLevel="1">
      <c r="B23" s="87"/>
      <c r="C23" s="102"/>
      <c r="D23" s="102"/>
      <c r="E23" s="118"/>
      <c r="F23" s="118"/>
      <c r="G23" s="102"/>
    </row>
    <row r="24" spans="2:7" ht="15.75" outlineLevel="1">
      <c r="B24" s="87"/>
      <c r="C24" s="102"/>
      <c r="D24" s="102"/>
      <c r="E24" s="115"/>
      <c r="F24" s="102"/>
      <c r="G24" s="102"/>
    </row>
    <row r="25" spans="2:7" ht="15.75" outlineLevel="1">
      <c r="B25" s="87">
        <v>1</v>
      </c>
      <c r="C25" s="109" t="s">
        <v>96</v>
      </c>
      <c r="D25" s="110"/>
      <c r="E25" s="111"/>
      <c r="F25" s="111"/>
      <c r="G25" s="102"/>
    </row>
    <row r="26" spans="2:7" ht="15.75" outlineLevel="1">
      <c r="B26" s="87"/>
      <c r="C26" s="116"/>
      <c r="D26" s="116"/>
      <c r="E26" s="112" t="s">
        <v>101</v>
      </c>
      <c r="F26" s="113">
        <v>0.5</v>
      </c>
      <c r="G26" s="117"/>
    </row>
    <row r="27" spans="2:7" ht="15.75" outlineLevel="1">
      <c r="B27" s="87"/>
      <c r="C27" s="102"/>
      <c r="D27" s="102"/>
      <c r="E27" s="112" t="s">
        <v>102</v>
      </c>
      <c r="F27" s="113">
        <v>0.5</v>
      </c>
      <c r="G27" s="102"/>
    </row>
    <row r="28" spans="2:7" ht="15.75" outlineLevel="1">
      <c r="B28" s="87"/>
      <c r="C28" s="102"/>
      <c r="D28" s="102"/>
      <c r="E28" s="112" t="s">
        <v>103</v>
      </c>
      <c r="F28" s="113">
        <v>0.5</v>
      </c>
      <c r="G28" s="102"/>
    </row>
    <row r="29" spans="2:7" ht="15.75" outlineLevel="1">
      <c r="B29" s="87"/>
      <c r="C29" s="102"/>
      <c r="D29" s="102"/>
      <c r="E29" s="112" t="s">
        <v>104</v>
      </c>
      <c r="F29" s="113">
        <v>0.5</v>
      </c>
      <c r="G29" s="102"/>
    </row>
    <row r="30" spans="2:7" ht="15.75" outlineLevel="1">
      <c r="B30" s="87"/>
      <c r="C30" s="102"/>
      <c r="D30" s="102"/>
      <c r="E30" s="112" t="s">
        <v>105</v>
      </c>
      <c r="F30" s="113">
        <v>0.5</v>
      </c>
      <c r="G30" s="102"/>
    </row>
    <row r="31" spans="2:7" ht="15.75" outlineLevel="1">
      <c r="B31" s="87"/>
      <c r="C31" s="102"/>
      <c r="D31" s="102"/>
      <c r="E31" s="112" t="s">
        <v>106</v>
      </c>
      <c r="F31" s="113">
        <v>0.5</v>
      </c>
      <c r="G31" s="102"/>
    </row>
    <row r="32" spans="2:7" ht="15.75" outlineLevel="1">
      <c r="B32" s="87"/>
      <c r="C32" s="102"/>
      <c r="D32" s="102"/>
      <c r="E32" s="102"/>
      <c r="F32" s="102"/>
      <c r="G32" s="102"/>
    </row>
    <row r="33" spans="2:7" ht="15.75" outlineLevel="1">
      <c r="B33" s="87"/>
      <c r="C33" s="102"/>
      <c r="D33" s="102"/>
      <c r="E33" s="102"/>
      <c r="F33" s="102"/>
      <c r="G33" s="102"/>
    </row>
    <row r="34" spans="2:7" ht="15.75" outlineLevel="1">
      <c r="B34" s="87"/>
      <c r="C34" s="102"/>
      <c r="D34" s="102"/>
      <c r="E34" s="102"/>
      <c r="F34" s="102"/>
      <c r="G34" s="102"/>
    </row>
    <row r="35" spans="2:7" ht="15.75" outlineLevel="1">
      <c r="B35" s="87"/>
      <c r="C35" s="102"/>
      <c r="D35" s="102"/>
      <c r="E35" s="102"/>
      <c r="F35" s="102"/>
      <c r="G35" s="102"/>
    </row>
    <row r="36" spans="2:7" ht="15.75" outlineLevel="1">
      <c r="B36" s="87"/>
      <c r="C36" s="102"/>
      <c r="D36" s="102"/>
      <c r="E36" s="102"/>
      <c r="F36" s="102"/>
      <c r="G36" s="102"/>
    </row>
    <row r="37" spans="2:7" ht="15.75" outlineLevel="1">
      <c r="B37" s="87"/>
      <c r="C37" s="102"/>
      <c r="D37" s="102"/>
      <c r="E37" s="102"/>
      <c r="F37" s="102"/>
      <c r="G37" s="102"/>
    </row>
    <row r="38" spans="2:7" ht="15.75" outlineLevel="1">
      <c r="B38" s="87"/>
      <c r="C38" s="102"/>
      <c r="D38" s="102"/>
      <c r="E38" s="102"/>
      <c r="F38" s="102"/>
      <c r="G38" s="102"/>
    </row>
    <row r="39" spans="2:7" ht="15.75" outlineLevel="1">
      <c r="B39" s="87"/>
      <c r="C39" s="102"/>
      <c r="D39" s="102"/>
      <c r="E39" s="102"/>
      <c r="F39" s="102"/>
      <c r="G39" s="102"/>
    </row>
    <row r="40" spans="2:7" ht="15.75" outlineLevel="1">
      <c r="B40" s="87"/>
      <c r="C40" s="102"/>
      <c r="D40" s="102"/>
      <c r="E40" s="102"/>
      <c r="F40" s="102"/>
      <c r="G40" s="102"/>
    </row>
    <row r="41" spans="2:7" ht="15.75" outlineLevel="1">
      <c r="B41" s="87"/>
      <c r="C41" s="102"/>
      <c r="D41" s="102"/>
      <c r="E41" s="102"/>
      <c r="F41" s="102"/>
      <c r="G41" s="102"/>
    </row>
    <row r="42" spans="2:7" ht="15.75" outlineLevel="1">
      <c r="B42" s="87"/>
      <c r="C42" s="102"/>
      <c r="D42" s="102"/>
      <c r="E42" s="102"/>
      <c r="F42" s="102"/>
      <c r="G42" s="102"/>
    </row>
    <row r="43" spans="2:7" ht="15.75" outlineLevel="1">
      <c r="B43" s="87"/>
      <c r="C43" s="102"/>
      <c r="D43" s="102"/>
      <c r="E43" s="102"/>
      <c r="F43" s="102"/>
      <c r="G43" s="102"/>
    </row>
    <row r="44" spans="2:7" ht="15.75" outlineLevel="1">
      <c r="B44" s="87"/>
      <c r="C44" s="102"/>
      <c r="D44" s="102"/>
      <c r="E44" s="102"/>
      <c r="F44" s="102"/>
      <c r="G44" s="102"/>
    </row>
    <row r="45" spans="2:7" ht="15.75" outlineLevel="1">
      <c r="B45" s="87"/>
      <c r="C45" s="102"/>
      <c r="D45" s="102"/>
      <c r="E45" s="102"/>
      <c r="F45" s="102"/>
      <c r="G45" s="102"/>
    </row>
    <row r="46" spans="2:7" ht="15.75" outlineLevel="1">
      <c r="B46" s="87"/>
      <c r="C46" s="102"/>
      <c r="D46" s="102"/>
      <c r="E46" s="102"/>
      <c r="F46" s="102"/>
      <c r="G46" s="102"/>
    </row>
    <row r="47" spans="2:7" ht="15.75" outlineLevel="1">
      <c r="B47" s="87"/>
      <c r="C47" s="102"/>
      <c r="D47" s="102"/>
      <c r="E47" s="102"/>
      <c r="F47" s="102"/>
      <c r="G47" s="102"/>
    </row>
    <row r="48" spans="2:7" ht="15.75" outlineLevel="1">
      <c r="B48" s="87"/>
      <c r="C48" s="102"/>
      <c r="D48" s="102"/>
      <c r="E48" s="102"/>
      <c r="F48" s="102"/>
      <c r="G48" s="102"/>
    </row>
    <row r="49" spans="2:7" ht="15.75" outlineLevel="1">
      <c r="B49" s="87"/>
      <c r="C49" s="102"/>
      <c r="D49" s="102"/>
      <c r="E49" s="102"/>
      <c r="F49" s="102"/>
      <c r="G49" s="102"/>
    </row>
    <row r="50" spans="2:7" ht="15.75" outlineLevel="1">
      <c r="B50" s="87"/>
      <c r="C50" s="102"/>
      <c r="D50" s="102"/>
      <c r="E50" s="102"/>
      <c r="F50" s="102"/>
      <c r="G50" s="102"/>
    </row>
    <row r="51" spans="2:7" ht="15.75" outlineLevel="1">
      <c r="B51" s="87"/>
      <c r="C51" s="102"/>
      <c r="D51" s="102"/>
      <c r="E51" s="102"/>
      <c r="F51" s="102"/>
      <c r="G51" s="102"/>
    </row>
    <row r="52" spans="2:7" ht="15.75" outlineLevel="1">
      <c r="B52" s="87"/>
      <c r="C52" s="102"/>
      <c r="D52" s="102"/>
      <c r="E52" s="102"/>
      <c r="F52" s="102"/>
      <c r="G52" s="102"/>
    </row>
    <row r="53" spans="2:7" ht="15.75" outlineLevel="1">
      <c r="B53" s="87"/>
      <c r="C53" s="102"/>
      <c r="D53" s="102"/>
      <c r="E53" s="102"/>
      <c r="F53" s="102"/>
      <c r="G53" s="102"/>
    </row>
    <row r="54" spans="2:7" ht="15.75" outlineLevel="1">
      <c r="B54" s="87"/>
      <c r="C54" s="102"/>
      <c r="D54" s="102"/>
      <c r="E54" s="102"/>
      <c r="F54" s="102"/>
      <c r="G54" s="102"/>
    </row>
    <row r="55" spans="2:7" ht="15.75" outlineLevel="1">
      <c r="B55" s="87"/>
      <c r="C55" s="102"/>
      <c r="D55" s="102"/>
      <c r="E55" s="102"/>
      <c r="F55" s="102"/>
      <c r="G55" s="102"/>
    </row>
    <row r="56" spans="2:7" ht="15.75" outlineLevel="1">
      <c r="B56" s="87">
        <v>2</v>
      </c>
      <c r="C56" s="109" t="s">
        <v>97</v>
      </c>
      <c r="D56" s="110"/>
      <c r="E56" s="111"/>
      <c r="F56" s="111"/>
      <c r="G56" s="102"/>
    </row>
    <row r="57" spans="2:7" ht="15.75" outlineLevel="1">
      <c r="B57" s="87"/>
      <c r="C57" s="102"/>
      <c r="D57" s="102"/>
      <c r="E57" s="112" t="s">
        <v>107</v>
      </c>
      <c r="F57" s="113">
        <v>1</v>
      </c>
      <c r="G57" s="102"/>
    </row>
    <row r="58" spans="2:7" ht="15.75" outlineLevel="1">
      <c r="B58" s="87"/>
      <c r="C58" s="102"/>
      <c r="D58" s="102"/>
      <c r="E58" s="206"/>
      <c r="F58" s="207"/>
      <c r="G58" s="102"/>
    </row>
    <row r="59" spans="2:7" ht="15.75" outlineLevel="1">
      <c r="B59" s="87"/>
      <c r="C59" s="102"/>
      <c r="D59" s="102"/>
      <c r="E59" s="119"/>
      <c r="F59" s="120"/>
      <c r="G59" s="102"/>
    </row>
    <row r="60" spans="2:7" ht="15.75" outlineLevel="1">
      <c r="B60" s="87"/>
      <c r="C60" s="102"/>
      <c r="D60" s="102"/>
      <c r="E60" s="119"/>
      <c r="F60" s="120"/>
      <c r="G60" s="102"/>
    </row>
    <row r="61" spans="2:7" ht="15.75" outlineLevel="1">
      <c r="B61" s="87"/>
      <c r="C61" s="102"/>
      <c r="D61" s="102"/>
      <c r="E61" s="119"/>
      <c r="F61" s="120"/>
      <c r="G61" s="102"/>
    </row>
    <row r="62" spans="2:7" ht="15.75" outlineLevel="1">
      <c r="B62" s="87"/>
      <c r="C62" s="102"/>
      <c r="D62" s="102"/>
      <c r="E62" s="119"/>
      <c r="F62" s="120"/>
      <c r="G62" s="102"/>
    </row>
    <row r="63" spans="2:7" ht="15.75" outlineLevel="1">
      <c r="B63" s="87"/>
      <c r="C63" s="102"/>
      <c r="D63" s="102"/>
      <c r="E63" s="119"/>
      <c r="F63" s="120"/>
      <c r="G63" s="102"/>
    </row>
    <row r="64" spans="2:7" ht="15.75" outlineLevel="1">
      <c r="B64" s="87"/>
      <c r="C64" s="102"/>
      <c r="D64" s="102"/>
      <c r="E64" s="119"/>
      <c r="F64" s="120"/>
      <c r="G64" s="102"/>
    </row>
    <row r="65" spans="2:7" ht="15.75" outlineLevel="1">
      <c r="B65" s="87"/>
      <c r="C65" s="102"/>
      <c r="D65" s="102"/>
      <c r="E65" s="119"/>
      <c r="F65" s="120"/>
      <c r="G65" s="102"/>
    </row>
    <row r="66" spans="2:7" ht="15.75" outlineLevel="1">
      <c r="B66" s="87"/>
      <c r="C66" s="102"/>
      <c r="D66" s="102"/>
      <c r="E66" s="119"/>
      <c r="F66" s="120"/>
      <c r="G66" s="102"/>
    </row>
    <row r="67" spans="2:7" ht="15.75" outlineLevel="1">
      <c r="B67" s="87"/>
      <c r="C67" s="102"/>
      <c r="D67" s="102"/>
      <c r="E67" s="119"/>
      <c r="F67" s="120"/>
      <c r="G67" s="102"/>
    </row>
    <row r="68" spans="2:7" ht="15.75" outlineLevel="1">
      <c r="B68" s="87"/>
      <c r="C68" s="102"/>
      <c r="D68" s="102"/>
      <c r="E68" s="119"/>
      <c r="F68" s="120"/>
      <c r="G68" s="102"/>
    </row>
    <row r="69" spans="2:7" ht="16.899999999999999" customHeight="1" outlineLevel="1">
      <c r="B69" s="87"/>
      <c r="C69" s="102"/>
      <c r="D69" s="102"/>
      <c r="E69" s="102"/>
      <c r="F69" s="120"/>
      <c r="G69" s="102"/>
    </row>
    <row r="70" spans="2:7" ht="16.899999999999999" customHeight="1" outlineLevel="1">
      <c r="B70" s="87"/>
      <c r="C70" s="102"/>
      <c r="D70" s="102"/>
      <c r="E70" s="119"/>
      <c r="F70" s="120"/>
      <c r="G70" s="102"/>
    </row>
    <row r="71" spans="2:7" ht="16.899999999999999" customHeight="1" outlineLevel="1">
      <c r="B71" s="87"/>
      <c r="C71" s="102"/>
      <c r="D71" s="102"/>
      <c r="E71" s="119"/>
      <c r="F71" s="120"/>
      <c r="G71" s="102"/>
    </row>
    <row r="72" spans="2:7" ht="15.75" outlineLevel="1">
      <c r="B72" s="87"/>
      <c r="C72" s="102"/>
      <c r="D72" s="102"/>
      <c r="E72" s="114"/>
      <c r="F72" s="102"/>
      <c r="G72" s="102"/>
    </row>
    <row r="73" spans="2:7" ht="15.75" outlineLevel="1">
      <c r="B73" s="87"/>
      <c r="C73" s="102"/>
      <c r="D73" s="102"/>
      <c r="E73" s="115"/>
      <c r="F73" s="102"/>
      <c r="G73" s="102"/>
    </row>
    <row r="74" spans="2:7" ht="15.75" outlineLevel="1">
      <c r="B74" s="87">
        <v>3</v>
      </c>
      <c r="C74" s="109" t="s">
        <v>99</v>
      </c>
      <c r="D74" s="110"/>
      <c r="E74" s="111"/>
      <c r="F74" s="111"/>
      <c r="G74" s="102"/>
    </row>
    <row r="75" spans="2:7" ht="15.75" outlineLevel="1">
      <c r="B75" s="87"/>
      <c r="C75" s="102"/>
      <c r="D75" s="102"/>
      <c r="E75" s="208" t="s">
        <v>107</v>
      </c>
      <c r="F75" s="209">
        <v>1</v>
      </c>
      <c r="G75" s="102"/>
    </row>
    <row r="76" spans="2:7" ht="15.75" outlineLevel="1">
      <c r="B76" s="87"/>
      <c r="C76" s="102"/>
      <c r="E76" s="121"/>
      <c r="F76" s="102"/>
      <c r="G76" s="102"/>
    </row>
    <row r="77" spans="2:7" ht="15.75" outlineLevel="1">
      <c r="B77" s="87"/>
      <c r="C77" s="102"/>
      <c r="D77" s="102"/>
      <c r="E77" s="121"/>
      <c r="F77" s="102"/>
      <c r="G77" s="102"/>
    </row>
    <row r="78" spans="2:7" ht="15.75" outlineLevel="1">
      <c r="B78" s="87"/>
      <c r="C78" s="102"/>
      <c r="D78" s="102"/>
      <c r="E78" s="121"/>
      <c r="F78" s="102"/>
      <c r="G78" s="102"/>
    </row>
    <row r="79" spans="2:7" ht="15.75" outlineLevel="1">
      <c r="B79" s="87"/>
      <c r="C79" s="102"/>
      <c r="D79" s="102"/>
      <c r="E79" s="121"/>
      <c r="F79" s="102"/>
      <c r="G79" s="102"/>
    </row>
    <row r="80" spans="2:7" ht="15.75" outlineLevel="1">
      <c r="B80" s="87"/>
      <c r="C80" s="102"/>
      <c r="D80" s="102"/>
      <c r="E80" s="121"/>
      <c r="F80" s="102"/>
      <c r="G80" s="102"/>
    </row>
    <row r="81" spans="2:7" ht="15.75" outlineLevel="1">
      <c r="B81" s="87"/>
      <c r="C81" s="102"/>
      <c r="D81" s="102"/>
      <c r="E81" s="121"/>
      <c r="F81" s="102"/>
      <c r="G81" s="102"/>
    </row>
    <row r="82" spans="2:7" ht="15.75" outlineLevel="1">
      <c r="B82" s="87"/>
      <c r="C82" s="102"/>
      <c r="D82" s="102"/>
      <c r="E82" s="121"/>
      <c r="F82" s="102"/>
      <c r="G82" s="102"/>
    </row>
    <row r="83" spans="2:7" ht="15.75" outlineLevel="1">
      <c r="B83" s="87"/>
      <c r="C83" s="102"/>
      <c r="D83" s="102"/>
      <c r="E83" s="121"/>
      <c r="F83" s="102"/>
      <c r="G83" s="102"/>
    </row>
    <row r="84" spans="2:7" ht="15.75" outlineLevel="1">
      <c r="B84" s="87"/>
      <c r="C84" s="102"/>
      <c r="D84" s="102"/>
      <c r="E84" s="121"/>
      <c r="F84" s="102"/>
      <c r="G84" s="102"/>
    </row>
    <row r="85" spans="2:7" ht="15.75" outlineLevel="1">
      <c r="B85" s="87"/>
      <c r="C85" s="102"/>
      <c r="D85" s="102"/>
      <c r="E85" s="121"/>
      <c r="F85" s="102"/>
      <c r="G85" s="102"/>
    </row>
    <row r="86" spans="2:7" ht="15.75" outlineLevel="1">
      <c r="B86" s="87"/>
      <c r="C86" s="102"/>
      <c r="D86" s="102"/>
      <c r="E86" s="121"/>
      <c r="F86" s="102"/>
      <c r="G86" s="102"/>
    </row>
    <row r="87" spans="2:7" ht="15.75" outlineLevel="1">
      <c r="B87" s="87"/>
      <c r="C87" s="102"/>
      <c r="D87" s="102"/>
      <c r="E87" s="121"/>
      <c r="F87" s="102"/>
      <c r="G87" s="102"/>
    </row>
    <row r="88" spans="2:7" ht="15.75" outlineLevel="1">
      <c r="B88" s="87"/>
      <c r="C88" s="102"/>
      <c r="D88" s="102"/>
      <c r="E88" s="121"/>
      <c r="F88" s="102"/>
      <c r="G88" s="102"/>
    </row>
    <row r="89" spans="2:7" ht="15.75" outlineLevel="1">
      <c r="B89" s="87"/>
      <c r="C89" s="102"/>
      <c r="D89" s="102"/>
      <c r="E89" s="121"/>
      <c r="F89" s="102"/>
      <c r="G89" s="102"/>
    </row>
    <row r="90" spans="2:7" ht="15.75" outlineLevel="1">
      <c r="B90" s="87"/>
      <c r="C90" s="102"/>
      <c r="D90" s="102"/>
      <c r="E90" s="121"/>
      <c r="F90" s="102"/>
      <c r="G90" s="102"/>
    </row>
    <row r="91" spans="2:7" ht="15.75" outlineLevel="1">
      <c r="B91" s="87"/>
      <c r="C91" s="102"/>
      <c r="D91" s="102"/>
      <c r="E91" s="121"/>
      <c r="F91" s="102"/>
      <c r="G91" s="102"/>
    </row>
    <row r="92" spans="2:7" ht="15.75" outlineLevel="1">
      <c r="B92" s="87"/>
      <c r="C92" s="102"/>
      <c r="D92" s="102"/>
      <c r="E92" s="121"/>
      <c r="F92" s="102"/>
      <c r="G92" s="102"/>
    </row>
    <row r="93" spans="2:7" ht="15.75" outlineLevel="1">
      <c r="B93" s="87"/>
      <c r="C93" s="102"/>
      <c r="D93" s="102"/>
      <c r="E93" s="121"/>
      <c r="F93" s="102"/>
      <c r="G93" s="102"/>
    </row>
    <row r="94" spans="2:7" ht="15.75" outlineLevel="1">
      <c r="B94" s="95"/>
      <c r="C94" s="103"/>
      <c r="D94" s="103"/>
      <c r="E94" s="122"/>
      <c r="F94" s="103"/>
      <c r="G94" s="103"/>
    </row>
    <row r="95" spans="2:7" ht="15.75">
      <c r="B95" s="124"/>
      <c r="C95" s="125"/>
      <c r="D95" s="125"/>
      <c r="E95" s="97"/>
      <c r="F95" s="97"/>
      <c r="G95" s="126"/>
    </row>
    <row r="96" spans="2:7">
      <c r="E96" s="123" t="s">
        <v>77</v>
      </c>
      <c r="F96" s="127">
        <f>SUM(F4:F94)</f>
        <v>6</v>
      </c>
    </row>
  </sheetData>
  <phoneticPr fontId="6"/>
  <conditionalFormatting sqref="B1:D1 B3">
    <cfRule type="expression" dxfId="2" priority="4">
      <formula>$E1&lt;&gt;""</formula>
    </cfRule>
  </conditionalFormatting>
  <conditionalFormatting sqref="B2:D2">
    <cfRule type="expression" dxfId="1" priority="2">
      <formula>$E2&lt;&gt;""</formula>
    </cfRule>
  </conditionalFormatting>
  <conditionalFormatting sqref="C3:D3">
    <cfRule type="expression" dxfId="0" priority="1">
      <formula>$E3&lt;&gt;""</formula>
    </cfRule>
  </conditionalFormatting>
  <pageMargins left="0.39583333333333331" right="0.25" top="0.75" bottom="0.75" header="0.3" footer="0.3"/>
  <pageSetup paperSize="9" scale="80" orientation="landscape" r:id="rId1"/>
  <rowBreaks count="2" manualBreakCount="2">
    <brk id="113" max="6" man="1"/>
    <brk id="175" max="142" man="1"/>
  </rowBreaks>
  <colBreaks count="1" manualBreakCount="1">
    <brk id="7" max="33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7"/>
  <sheetViews>
    <sheetView workbookViewId="0">
      <selection activeCell="D8" sqref="D8"/>
    </sheetView>
  </sheetViews>
  <sheetFormatPr defaultColWidth="8" defaultRowHeight="13.5"/>
  <cols>
    <col min="1" max="1" width="4" style="58" customWidth="1"/>
    <col min="2" max="3" width="9.25" style="58" customWidth="1"/>
    <col min="4" max="4" width="33.125" style="58" customWidth="1"/>
    <col min="5" max="5" width="15.625" style="58" bestFit="1" customWidth="1"/>
    <col min="6" max="8" width="9.625" style="58" customWidth="1"/>
    <col min="9" max="9" width="9.375" style="58" customWidth="1"/>
    <col min="10" max="10" width="11" style="58" customWidth="1"/>
    <col min="11" max="11" width="9.375" style="58" customWidth="1"/>
    <col min="12" max="12" width="0.25" style="58" hidden="1" customWidth="1"/>
    <col min="13" max="13" width="0.375" style="58" hidden="1" customWidth="1"/>
    <col min="14" max="14" width="0.125" style="58" hidden="1" customWidth="1"/>
    <col min="15" max="15" width="0.25" style="58" hidden="1" customWidth="1"/>
    <col min="16" max="16" width="5.625" style="58" customWidth="1"/>
    <col min="17" max="17" width="4.875" style="58" customWidth="1"/>
    <col min="18" max="18" width="11.75" style="58" bestFit="1" customWidth="1"/>
    <col min="19" max="19" width="16.25" style="58" bestFit="1" customWidth="1"/>
    <col min="20" max="21" width="14" style="58" bestFit="1" customWidth="1"/>
    <col min="22" max="23" width="14" style="58" customWidth="1"/>
    <col min="24" max="25" width="14" style="58" bestFit="1" customWidth="1"/>
    <col min="26" max="26" width="23.875" style="58" hidden="1" customWidth="1"/>
    <col min="27" max="28" width="14" style="58" hidden="1" customWidth="1"/>
    <col min="29" max="29" width="10.625" style="60" customWidth="1"/>
    <col min="30" max="30" width="8.375" style="58" bestFit="1" customWidth="1"/>
    <col min="31" max="16384" width="8" style="58"/>
  </cols>
  <sheetData>
    <row r="1" spans="1:29" s="4" customFormat="1" ht="14.2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4" customFormat="1">
      <c r="A2" s="5"/>
      <c r="B2" s="163" t="s">
        <v>1</v>
      </c>
      <c r="C2" s="163" t="s">
        <v>2</v>
      </c>
      <c r="D2" s="165" t="s">
        <v>3</v>
      </c>
      <c r="E2" s="165" t="s">
        <v>4</v>
      </c>
      <c r="F2" s="168" t="s">
        <v>5</v>
      </c>
      <c r="G2" s="169"/>
      <c r="H2" s="169"/>
      <c r="I2" s="169"/>
      <c r="J2" s="169"/>
      <c r="K2" s="169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6"/>
      <c r="AB2" s="6"/>
      <c r="AC2" s="158" t="s">
        <v>6</v>
      </c>
    </row>
    <row r="3" spans="1:29" s="4" customFormat="1">
      <c r="A3" s="5"/>
      <c r="B3" s="164"/>
      <c r="C3" s="164"/>
      <c r="D3" s="166"/>
      <c r="E3" s="167"/>
      <c r="F3" s="160" t="s">
        <v>7</v>
      </c>
      <c r="G3" s="7"/>
      <c r="H3" s="7"/>
      <c r="I3" s="160" t="s">
        <v>8</v>
      </c>
      <c r="J3" s="160" t="s">
        <v>9</v>
      </c>
      <c r="K3" s="160" t="s">
        <v>10</v>
      </c>
      <c r="L3" s="160" t="s">
        <v>11</v>
      </c>
      <c r="M3" s="160" t="s">
        <v>12</v>
      </c>
      <c r="N3" s="160" t="s">
        <v>13</v>
      </c>
      <c r="O3" s="160" t="s">
        <v>14</v>
      </c>
      <c r="P3" s="160" t="s">
        <v>15</v>
      </c>
      <c r="Q3" s="160" t="s">
        <v>16</v>
      </c>
      <c r="R3" s="160" t="s">
        <v>17</v>
      </c>
      <c r="S3" s="160" t="s">
        <v>18</v>
      </c>
      <c r="T3" s="160" t="s">
        <v>19</v>
      </c>
      <c r="U3" s="160" t="s">
        <v>20</v>
      </c>
      <c r="V3" s="160" t="s">
        <v>21</v>
      </c>
      <c r="W3" s="160" t="s">
        <v>22</v>
      </c>
      <c r="X3" s="160" t="s">
        <v>23</v>
      </c>
      <c r="Y3" s="160" t="s">
        <v>24</v>
      </c>
      <c r="Z3" s="160" t="s">
        <v>25</v>
      </c>
      <c r="AA3" s="8"/>
      <c r="AB3" s="8"/>
      <c r="AC3" s="159"/>
    </row>
    <row r="4" spans="1:29" s="4" customFormat="1" ht="48" customHeight="1" thickBot="1">
      <c r="A4" s="5"/>
      <c r="B4" s="164"/>
      <c r="C4" s="164"/>
      <c r="D4" s="166"/>
      <c r="E4" s="167"/>
      <c r="F4" s="161"/>
      <c r="G4" s="9" t="s">
        <v>26</v>
      </c>
      <c r="H4" s="9" t="s">
        <v>27</v>
      </c>
      <c r="I4" s="162"/>
      <c r="J4" s="162"/>
      <c r="K4" s="162"/>
      <c r="L4" s="162"/>
      <c r="M4" s="162"/>
      <c r="N4" s="162"/>
      <c r="O4" s="161"/>
      <c r="P4" s="161"/>
      <c r="Q4" s="161"/>
      <c r="R4" s="161"/>
      <c r="S4" s="161"/>
      <c r="T4" s="161"/>
      <c r="U4" s="180"/>
      <c r="V4" s="161"/>
      <c r="W4" s="161"/>
      <c r="X4" s="161"/>
      <c r="Y4" s="161"/>
      <c r="Z4" s="161"/>
      <c r="AA4" s="10" t="s">
        <v>28</v>
      </c>
      <c r="AB4" s="10" t="s">
        <v>29</v>
      </c>
      <c r="AC4" s="159"/>
    </row>
    <row r="5" spans="1:29" s="4" customFormat="1">
      <c r="A5" s="5"/>
      <c r="B5" s="11"/>
      <c r="C5" s="11"/>
      <c r="D5" s="12" t="s">
        <v>30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5"/>
    </row>
    <row r="6" spans="1:29" s="4" customFormat="1" ht="15">
      <c r="A6" s="16"/>
      <c r="B6" s="17">
        <v>1</v>
      </c>
      <c r="C6" s="18" t="s">
        <v>81</v>
      </c>
      <c r="D6" s="19" t="s">
        <v>82</v>
      </c>
      <c r="E6" s="20" t="s">
        <v>31</v>
      </c>
      <c r="F6" s="21">
        <f t="shared" ref="F6:F7" si="0">IF($E6="超高",SUM(L6:S6)*0.3,IF($E6="高", SUM(L6:S6)*0.25,IF($E6="中", SUM(L6:S6)*0.2, SUM(L6:S6)*0.15)))</f>
        <v>17</v>
      </c>
      <c r="G6" s="21">
        <f t="shared" ref="G6:G8" si="1">F6*2/3</f>
        <v>11.333333333333334</v>
      </c>
      <c r="H6" s="21">
        <f t="shared" ref="H6:H8" si="2">F6*1/3</f>
        <v>5.666666666666667</v>
      </c>
      <c r="I6" s="22"/>
      <c r="J6" s="23"/>
      <c r="K6" s="22"/>
      <c r="L6" s="24"/>
      <c r="M6" s="25"/>
      <c r="N6" s="24"/>
      <c r="O6" s="26">
        <v>0</v>
      </c>
      <c r="P6" s="22"/>
      <c r="Q6" s="22"/>
      <c r="R6" s="22">
        <v>45</v>
      </c>
      <c r="S6" s="27">
        <v>40</v>
      </c>
      <c r="T6" s="28">
        <f t="shared" ref="T6:T9" si="3">SUM(P6:S6)*0.1</f>
        <v>8.5</v>
      </c>
      <c r="U6" s="29">
        <f t="shared" ref="U6:U9" si="4">SUM(R6:S6)*0.15</f>
        <v>12.75</v>
      </c>
      <c r="V6" s="30">
        <f t="shared" ref="V6:V9" si="5">SUM(R6:S6)*0.4</f>
        <v>34</v>
      </c>
      <c r="W6" s="30">
        <f t="shared" ref="W6:W9" si="6">V6*0.1</f>
        <v>3.4000000000000004</v>
      </c>
      <c r="X6" s="29">
        <f>SUM(R6:S6)*0.4</f>
        <v>34</v>
      </c>
      <c r="Y6" s="31">
        <v>4</v>
      </c>
      <c r="Z6" s="29">
        <v>0</v>
      </c>
      <c r="AA6" s="32">
        <v>0</v>
      </c>
      <c r="AB6" s="32">
        <v>0</v>
      </c>
      <c r="AC6" s="33">
        <f t="shared" ref="AC6:AC8" si="7">F6+SUM(I6:Z6)</f>
        <v>198.65</v>
      </c>
    </row>
    <row r="7" spans="1:29" s="4" customFormat="1" ht="15">
      <c r="A7" s="16"/>
      <c r="B7" s="17">
        <v>2</v>
      </c>
      <c r="C7" s="18" t="s">
        <v>83</v>
      </c>
      <c r="D7" s="19" t="s">
        <v>84</v>
      </c>
      <c r="E7" s="20" t="s">
        <v>31</v>
      </c>
      <c r="F7" s="21">
        <f t="shared" si="0"/>
        <v>0.60000000000000009</v>
      </c>
      <c r="G7" s="21">
        <f t="shared" si="1"/>
        <v>0.40000000000000008</v>
      </c>
      <c r="H7" s="21">
        <f t="shared" si="2"/>
        <v>0.20000000000000004</v>
      </c>
      <c r="I7" s="22"/>
      <c r="J7" s="23"/>
      <c r="K7" s="22"/>
      <c r="L7" s="24"/>
      <c r="M7" s="25"/>
      <c r="N7" s="24"/>
      <c r="O7" s="26">
        <v>0</v>
      </c>
      <c r="P7" s="22"/>
      <c r="Q7" s="22"/>
      <c r="R7" s="22">
        <v>1</v>
      </c>
      <c r="S7" s="27">
        <v>2</v>
      </c>
      <c r="T7" s="28">
        <f t="shared" si="3"/>
        <v>0.30000000000000004</v>
      </c>
      <c r="U7" s="29">
        <f t="shared" si="4"/>
        <v>0.44999999999999996</v>
      </c>
      <c r="V7" s="30">
        <f t="shared" si="5"/>
        <v>1.2000000000000002</v>
      </c>
      <c r="W7" s="30">
        <f t="shared" si="6"/>
        <v>0.12000000000000002</v>
      </c>
      <c r="X7" s="29">
        <f t="shared" ref="X7:X9" si="8">SUM(R7:S7)*0.35</f>
        <v>1.0499999999999998</v>
      </c>
      <c r="Y7" s="31">
        <v>1</v>
      </c>
      <c r="Z7" s="29">
        <v>0</v>
      </c>
      <c r="AA7" s="32">
        <v>0</v>
      </c>
      <c r="AB7" s="32">
        <v>0</v>
      </c>
      <c r="AC7" s="33">
        <f t="shared" si="7"/>
        <v>7.7200000000000006</v>
      </c>
    </row>
    <row r="8" spans="1:29" s="4" customFormat="1" ht="15">
      <c r="A8" s="16"/>
      <c r="B8" s="17">
        <v>3</v>
      </c>
      <c r="C8" s="18"/>
      <c r="D8" s="19"/>
      <c r="E8" s="20" t="s">
        <v>31</v>
      </c>
      <c r="F8" s="21">
        <f t="shared" ref="F8:F9" si="9">IF($E8="超高",SUM(L8:S8)*0.3,IF($E8="高", SUM(L8:S8)*0.25,IF($E8="中", SUM(L8:S8)*0.2, SUM(L8:S8)*0.15)))</f>
        <v>0</v>
      </c>
      <c r="G8" s="21">
        <f t="shared" si="1"/>
        <v>0</v>
      </c>
      <c r="H8" s="21">
        <f t="shared" si="2"/>
        <v>0</v>
      </c>
      <c r="I8" s="22"/>
      <c r="J8" s="23"/>
      <c r="K8" s="22"/>
      <c r="L8" s="24"/>
      <c r="M8" s="25"/>
      <c r="N8" s="24"/>
      <c r="O8" s="26">
        <v>0</v>
      </c>
      <c r="P8" s="22"/>
      <c r="Q8" s="22"/>
      <c r="R8" s="22"/>
      <c r="S8" s="27"/>
      <c r="T8" s="28">
        <f t="shared" si="3"/>
        <v>0</v>
      </c>
      <c r="U8" s="29">
        <f t="shared" si="4"/>
        <v>0</v>
      </c>
      <c r="V8" s="30">
        <f t="shared" si="5"/>
        <v>0</v>
      </c>
      <c r="W8" s="30">
        <f t="shared" si="6"/>
        <v>0</v>
      </c>
      <c r="X8" s="29">
        <f t="shared" si="8"/>
        <v>0</v>
      </c>
      <c r="Y8" s="31"/>
      <c r="Z8" s="29">
        <v>0</v>
      </c>
      <c r="AA8" s="32">
        <v>0</v>
      </c>
      <c r="AB8" s="32">
        <v>0</v>
      </c>
      <c r="AC8" s="33">
        <f t="shared" si="7"/>
        <v>0</v>
      </c>
    </row>
    <row r="9" spans="1:29" s="4" customFormat="1" ht="15">
      <c r="A9" s="16"/>
      <c r="B9" s="17">
        <v>4</v>
      </c>
      <c r="C9" s="18"/>
      <c r="D9" s="19"/>
      <c r="E9" s="20" t="s">
        <v>31</v>
      </c>
      <c r="F9" s="21">
        <f t="shared" si="9"/>
        <v>0</v>
      </c>
      <c r="G9" s="21">
        <f t="shared" ref="G9:G10" si="10">F9*2/3</f>
        <v>0</v>
      </c>
      <c r="H9" s="21">
        <f t="shared" ref="H9:H10" si="11">F9*1/3</f>
        <v>0</v>
      </c>
      <c r="I9" s="22"/>
      <c r="J9" s="23"/>
      <c r="K9" s="22"/>
      <c r="L9" s="24"/>
      <c r="M9" s="25"/>
      <c r="N9" s="24"/>
      <c r="O9" s="26">
        <v>0</v>
      </c>
      <c r="P9" s="22"/>
      <c r="Q9" s="22"/>
      <c r="R9" s="22"/>
      <c r="S9" s="27"/>
      <c r="T9" s="28">
        <f t="shared" si="3"/>
        <v>0</v>
      </c>
      <c r="U9" s="29">
        <f t="shared" si="4"/>
        <v>0</v>
      </c>
      <c r="V9" s="30">
        <f t="shared" si="5"/>
        <v>0</v>
      </c>
      <c r="W9" s="30">
        <f t="shared" si="6"/>
        <v>0</v>
      </c>
      <c r="X9" s="29">
        <f t="shared" si="8"/>
        <v>0</v>
      </c>
      <c r="Y9" s="31"/>
      <c r="Z9" s="29">
        <v>0</v>
      </c>
      <c r="AA9" s="32">
        <v>0</v>
      </c>
      <c r="AB9" s="32">
        <v>0</v>
      </c>
      <c r="AC9" s="33">
        <f t="shared" ref="AC9:AC10" si="12">F9+SUM(I9:Z9)</f>
        <v>0</v>
      </c>
    </row>
    <row r="10" spans="1:29" s="4" customFormat="1" ht="15">
      <c r="A10" s="16"/>
      <c r="B10" s="17">
        <v>5</v>
      </c>
      <c r="C10" s="18"/>
      <c r="D10" s="19"/>
      <c r="E10" s="20" t="s">
        <v>31</v>
      </c>
      <c r="F10" s="21">
        <f t="shared" ref="F10" si="13">IF($E10="超高",SUM(L10:S10)*0.3,IF($E10="高", SUM(L10:S10)*0.25,IF($E10="中", SUM(L10:S10)*0.2, SUM(L10:S10)*0.15)))</f>
        <v>0</v>
      </c>
      <c r="G10" s="21">
        <f t="shared" si="10"/>
        <v>0</v>
      </c>
      <c r="H10" s="21">
        <f t="shared" si="11"/>
        <v>0</v>
      </c>
      <c r="I10" s="22"/>
      <c r="J10" s="23"/>
      <c r="K10" s="22"/>
      <c r="L10" s="24"/>
      <c r="M10" s="25"/>
      <c r="N10" s="24"/>
      <c r="O10" s="26">
        <v>0</v>
      </c>
      <c r="P10" s="22"/>
      <c r="Q10" s="22"/>
      <c r="R10" s="22"/>
      <c r="S10" s="27"/>
      <c r="T10" s="28">
        <f t="shared" ref="T10" si="14">SUM(P10:S10)*0.1</f>
        <v>0</v>
      </c>
      <c r="U10" s="29">
        <f t="shared" ref="U10" si="15">SUM(R10:S10)*0.15</f>
        <v>0</v>
      </c>
      <c r="V10" s="30">
        <f t="shared" ref="V10" si="16">SUM(R10:S10)*0.4</f>
        <v>0</v>
      </c>
      <c r="W10" s="30">
        <f t="shared" ref="W10" si="17">V10*0.1</f>
        <v>0</v>
      </c>
      <c r="X10" s="29">
        <f t="shared" ref="X10" si="18">SUM(R10:S10)*0.35</f>
        <v>0</v>
      </c>
      <c r="Y10" s="31"/>
      <c r="Z10" s="29">
        <v>0</v>
      </c>
      <c r="AA10" s="32">
        <v>0</v>
      </c>
      <c r="AB10" s="32">
        <v>0</v>
      </c>
      <c r="AC10" s="33">
        <f t="shared" si="12"/>
        <v>0</v>
      </c>
    </row>
    <row r="11" spans="1:29" s="4" customFormat="1" ht="15">
      <c r="A11" s="16"/>
      <c r="B11" s="17"/>
      <c r="C11" s="35"/>
      <c r="D11" s="19"/>
      <c r="E11" s="20"/>
      <c r="F11" s="21"/>
      <c r="G11" s="21"/>
      <c r="H11" s="21"/>
      <c r="I11" s="22"/>
      <c r="J11" s="23"/>
      <c r="K11" s="22"/>
      <c r="L11" s="24"/>
      <c r="M11" s="25"/>
      <c r="N11" s="24"/>
      <c r="O11" s="26"/>
      <c r="P11" s="22"/>
      <c r="Q11" s="22"/>
      <c r="R11" s="22"/>
      <c r="S11" s="36"/>
      <c r="T11" s="32"/>
      <c r="U11" s="22"/>
      <c r="V11" s="22"/>
      <c r="W11" s="22"/>
      <c r="X11" s="22"/>
      <c r="Y11" s="22"/>
      <c r="Z11" s="32"/>
      <c r="AA11" s="32"/>
      <c r="AB11" s="32"/>
      <c r="AC11" s="21"/>
    </row>
    <row r="12" spans="1:29" s="4" customFormat="1" ht="14.25" thickBot="1">
      <c r="A12" s="5"/>
      <c r="B12" s="70"/>
      <c r="C12" s="71"/>
      <c r="D12" s="71" t="s">
        <v>32</v>
      </c>
      <c r="E12" s="71"/>
      <c r="F12" s="68">
        <f>SUM(F6:F10)</f>
        <v>17.600000000000001</v>
      </c>
      <c r="G12" s="68"/>
      <c r="H12" s="68"/>
      <c r="I12" s="68">
        <f t="shared" ref="I12:Z12" si="19">SUM(I6:I10)</f>
        <v>0</v>
      </c>
      <c r="J12" s="68">
        <f t="shared" si="19"/>
        <v>0</v>
      </c>
      <c r="K12" s="68">
        <f t="shared" si="19"/>
        <v>0</v>
      </c>
      <c r="L12" s="68">
        <f t="shared" si="19"/>
        <v>0</v>
      </c>
      <c r="M12" s="68">
        <f t="shared" si="19"/>
        <v>0</v>
      </c>
      <c r="N12" s="68">
        <f t="shared" si="19"/>
        <v>0</v>
      </c>
      <c r="O12" s="68">
        <f t="shared" si="19"/>
        <v>0</v>
      </c>
      <c r="P12" s="68">
        <f t="shared" si="19"/>
        <v>0</v>
      </c>
      <c r="Q12" s="68">
        <f t="shared" si="19"/>
        <v>0</v>
      </c>
      <c r="R12" s="68">
        <f t="shared" si="19"/>
        <v>46</v>
      </c>
      <c r="S12" s="68">
        <f t="shared" si="19"/>
        <v>42</v>
      </c>
      <c r="T12" s="68">
        <f t="shared" si="19"/>
        <v>8.8000000000000007</v>
      </c>
      <c r="U12" s="68">
        <f t="shared" si="19"/>
        <v>13.2</v>
      </c>
      <c r="V12" s="68">
        <f t="shared" si="19"/>
        <v>35.200000000000003</v>
      </c>
      <c r="W12" s="68">
        <f t="shared" si="19"/>
        <v>3.5200000000000005</v>
      </c>
      <c r="X12" s="68">
        <f t="shared" si="19"/>
        <v>35.049999999999997</v>
      </c>
      <c r="Y12" s="68">
        <f t="shared" si="19"/>
        <v>5</v>
      </c>
      <c r="Z12" s="69">
        <f t="shared" si="19"/>
        <v>0</v>
      </c>
      <c r="AA12" s="40"/>
      <c r="AB12" s="40"/>
      <c r="AC12" s="41">
        <f>SUM(AC6:AC10)</f>
        <v>206.37</v>
      </c>
    </row>
    <row r="13" spans="1:29" s="4" customFormat="1" ht="14.25" thickBot="1">
      <c r="A13" s="5"/>
      <c r="B13" s="34">
        <v>1</v>
      </c>
      <c r="C13" s="63"/>
      <c r="D13" s="64" t="s">
        <v>46</v>
      </c>
      <c r="E13" s="63"/>
      <c r="F13" s="155" t="s">
        <v>33</v>
      </c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42"/>
      <c r="AB13" s="42"/>
      <c r="AC13" s="43">
        <f>AC12*0.1</f>
        <v>20.637</v>
      </c>
    </row>
    <row r="14" spans="1:29" s="4" customFormat="1" ht="14.25" thickBot="1">
      <c r="A14" s="5"/>
      <c r="B14" s="34">
        <v>2</v>
      </c>
      <c r="C14" s="67"/>
      <c r="D14" s="64" t="s">
        <v>47</v>
      </c>
      <c r="E14" s="67"/>
      <c r="F14" s="155" t="s">
        <v>49</v>
      </c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42"/>
      <c r="AB14" s="42"/>
      <c r="AC14" s="43">
        <f>AC12*0.08</f>
        <v>16.509599999999999</v>
      </c>
    </row>
    <row r="15" spans="1:29" s="4" customFormat="1">
      <c r="A15" s="5"/>
      <c r="B15" s="34">
        <v>3</v>
      </c>
      <c r="C15" s="66"/>
      <c r="D15" s="65" t="s">
        <v>48</v>
      </c>
      <c r="E15" s="66"/>
      <c r="F15" s="156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42"/>
      <c r="AB15" s="42"/>
      <c r="AC15" s="43">
        <v>13</v>
      </c>
    </row>
    <row r="16" spans="1:29" s="4" customFormat="1" ht="14.25" thickBot="1">
      <c r="A16" s="5"/>
      <c r="B16" s="44"/>
      <c r="C16" s="44"/>
      <c r="D16" s="45" t="s">
        <v>34</v>
      </c>
      <c r="E16" s="46"/>
      <c r="F16" s="176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47"/>
      <c r="AB16" s="47"/>
      <c r="AC16" s="48">
        <f>SUM(AC13:AC15)</f>
        <v>50.146599999999999</v>
      </c>
    </row>
    <row r="17" spans="1:29" s="4" customFormat="1">
      <c r="A17" s="5"/>
      <c r="B17" s="11"/>
      <c r="C17" s="11"/>
      <c r="D17" s="12" t="s">
        <v>35</v>
      </c>
      <c r="E17" s="49"/>
      <c r="F17" s="178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50"/>
      <c r="AB17" s="50"/>
      <c r="AC17" s="43">
        <f>SUM(AC12,AC16)</f>
        <v>256.51659999999998</v>
      </c>
    </row>
    <row r="18" spans="1:29" s="4" customFormat="1" ht="14.25" thickBot="1">
      <c r="A18" s="5"/>
      <c r="B18" s="37"/>
      <c r="C18" s="37"/>
      <c r="D18" s="38" t="s">
        <v>36</v>
      </c>
      <c r="E18" s="39"/>
      <c r="F18" s="181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51"/>
      <c r="AB18" s="51"/>
      <c r="AC18" s="41">
        <f>ROUND(AC17/160,2)</f>
        <v>1.6</v>
      </c>
    </row>
    <row r="19" spans="1:29" s="4" customFormat="1">
      <c r="AC19" s="52"/>
    </row>
    <row r="20" spans="1:29" s="4" customFormat="1">
      <c r="A20" s="53"/>
      <c r="B20" s="54"/>
      <c r="C20" s="54" t="s">
        <v>37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s="4" customFormat="1">
      <c r="A21" s="53"/>
      <c r="B21" s="54"/>
      <c r="C21" s="54" t="s">
        <v>38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s="4" customFormat="1">
      <c r="A22" s="53"/>
      <c r="B22" s="54"/>
      <c r="C22" s="54" t="s">
        <v>39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s="4" customFormat="1">
      <c r="A23" s="53"/>
      <c r="B23" s="54"/>
      <c r="C23" s="54" t="s">
        <v>40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s="4" customFormat="1">
      <c r="A24" s="53"/>
      <c r="B24" s="54"/>
      <c r="C24" s="54" t="s">
        <v>41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>
      <c r="A25" s="56" t="s">
        <v>50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spans="1:29">
      <c r="C26" s="183"/>
      <c r="D26" s="184"/>
      <c r="E26" s="59" t="s">
        <v>42</v>
      </c>
      <c r="F26" s="183" t="s">
        <v>43</v>
      </c>
      <c r="G26" s="185"/>
      <c r="H26" s="185"/>
      <c r="I26" s="185"/>
      <c r="J26" s="185"/>
      <c r="K26" s="185"/>
      <c r="L26" s="184"/>
    </row>
    <row r="27" spans="1:29">
      <c r="C27" s="186" t="s">
        <v>44</v>
      </c>
      <c r="D27" s="187"/>
      <c r="E27" s="61">
        <f>SUM(E28:E40)</f>
        <v>1.0000000000000002</v>
      </c>
      <c r="F27" s="186"/>
      <c r="G27" s="188"/>
      <c r="H27" s="188"/>
      <c r="I27" s="188"/>
      <c r="J27" s="188"/>
      <c r="K27" s="188"/>
      <c r="L27" s="187"/>
    </row>
    <row r="28" spans="1:29" ht="13.5" customHeight="1">
      <c r="C28" s="171" t="s">
        <v>51</v>
      </c>
      <c r="D28" s="172"/>
      <c r="E28" s="62">
        <f>F$12/$AC$17</f>
        <v>6.8611544048221451E-2</v>
      </c>
      <c r="F28" s="173"/>
      <c r="G28" s="174"/>
      <c r="H28" s="174"/>
      <c r="I28" s="174"/>
      <c r="J28" s="174"/>
      <c r="K28" s="174"/>
      <c r="L28" s="175"/>
    </row>
    <row r="29" spans="1:29" ht="13.5" customHeight="1">
      <c r="C29" s="171" t="s">
        <v>52</v>
      </c>
      <c r="D29" s="172"/>
      <c r="E29" s="62">
        <f>P$12/$AC$17</f>
        <v>0</v>
      </c>
      <c r="F29" s="173"/>
      <c r="G29" s="174"/>
      <c r="H29" s="174"/>
      <c r="I29" s="174"/>
      <c r="J29" s="174"/>
      <c r="K29" s="174"/>
      <c r="L29" s="175"/>
    </row>
    <row r="30" spans="1:29" ht="13.5" customHeight="1">
      <c r="C30" s="171" t="s">
        <v>53</v>
      </c>
      <c r="D30" s="172"/>
      <c r="E30" s="62">
        <f>Q$12/$AC$17</f>
        <v>0</v>
      </c>
      <c r="F30" s="173"/>
      <c r="G30" s="174"/>
      <c r="H30" s="174"/>
      <c r="I30" s="174"/>
      <c r="J30" s="174"/>
      <c r="K30" s="174"/>
      <c r="L30" s="175"/>
    </row>
    <row r="31" spans="1:29" ht="13.5" customHeight="1">
      <c r="C31" s="171" t="s">
        <v>54</v>
      </c>
      <c r="D31" s="172"/>
      <c r="E31" s="62">
        <f>R$12/$AC$17</f>
        <v>0.17932562648966968</v>
      </c>
      <c r="F31" s="173"/>
      <c r="G31" s="174"/>
      <c r="H31" s="174"/>
      <c r="I31" s="174"/>
      <c r="J31" s="174"/>
      <c r="K31" s="174"/>
      <c r="L31" s="175"/>
    </row>
    <row r="32" spans="1:29" ht="13.5" customHeight="1">
      <c r="C32" s="171" t="s">
        <v>55</v>
      </c>
      <c r="D32" s="172"/>
      <c r="E32" s="62">
        <f>S$12/$AC$17</f>
        <v>0.16373209375143755</v>
      </c>
      <c r="F32" s="173"/>
      <c r="G32" s="174"/>
      <c r="H32" s="174"/>
      <c r="I32" s="174"/>
      <c r="J32" s="174"/>
      <c r="K32" s="174"/>
      <c r="L32" s="175"/>
    </row>
    <row r="33" spans="3:12">
      <c r="C33" s="72" t="s">
        <v>56</v>
      </c>
      <c r="D33" s="73"/>
      <c r="E33" s="62">
        <v>0</v>
      </c>
      <c r="F33" s="173"/>
      <c r="G33" s="174"/>
      <c r="H33" s="174"/>
      <c r="I33" s="174"/>
      <c r="J33" s="174"/>
      <c r="K33" s="174"/>
      <c r="L33" s="175"/>
    </row>
    <row r="34" spans="3:12">
      <c r="C34" s="171" t="s">
        <v>57</v>
      </c>
      <c r="D34" s="172"/>
      <c r="E34" s="62">
        <f>T$12/$AC$17</f>
        <v>3.4305772024110726E-2</v>
      </c>
      <c r="F34" s="173"/>
      <c r="G34" s="174"/>
      <c r="H34" s="174"/>
      <c r="I34" s="174"/>
      <c r="J34" s="174"/>
      <c r="K34" s="174"/>
      <c r="L34" s="175"/>
    </row>
    <row r="35" spans="3:12">
      <c r="C35" s="171" t="s">
        <v>58</v>
      </c>
      <c r="D35" s="172"/>
      <c r="E35" s="62">
        <f>U$12/$AC$17</f>
        <v>5.1458658036166081E-2</v>
      </c>
      <c r="F35" s="173"/>
      <c r="G35" s="174"/>
      <c r="H35" s="174"/>
      <c r="I35" s="174"/>
      <c r="J35" s="174"/>
      <c r="K35" s="174"/>
      <c r="L35" s="175"/>
    </row>
    <row r="36" spans="3:12" ht="13.5" customHeight="1">
      <c r="C36" s="171" t="s">
        <v>59</v>
      </c>
      <c r="D36" s="172"/>
      <c r="E36" s="62">
        <f>V$12/$AC$17</f>
        <v>0.1372230880964429</v>
      </c>
      <c r="F36" s="173"/>
      <c r="G36" s="174"/>
      <c r="H36" s="174"/>
      <c r="I36" s="174"/>
      <c r="J36" s="174"/>
      <c r="K36" s="174"/>
      <c r="L36" s="175"/>
    </row>
    <row r="37" spans="3:12" ht="13.5" customHeight="1">
      <c r="C37" s="171" t="s">
        <v>60</v>
      </c>
      <c r="D37" s="172"/>
      <c r="E37" s="62">
        <f>W$12/$AC$17</f>
        <v>1.3722308809644292E-2</v>
      </c>
      <c r="F37" s="173"/>
      <c r="G37" s="174"/>
      <c r="H37" s="174"/>
      <c r="I37" s="174"/>
      <c r="J37" s="174"/>
      <c r="K37" s="174"/>
      <c r="L37" s="175"/>
    </row>
    <row r="38" spans="3:12" ht="13.5" customHeight="1">
      <c r="C38" s="171" t="s">
        <v>61</v>
      </c>
      <c r="D38" s="172"/>
      <c r="E38" s="62">
        <f>X$12/$AC$17</f>
        <v>0.13663833061875919</v>
      </c>
      <c r="F38" s="173"/>
      <c r="G38" s="174"/>
      <c r="H38" s="174"/>
      <c r="I38" s="174"/>
      <c r="J38" s="174"/>
      <c r="K38" s="174"/>
      <c r="L38" s="175"/>
    </row>
    <row r="39" spans="3:12" ht="13.5" customHeight="1">
      <c r="C39" s="171" t="s">
        <v>62</v>
      </c>
      <c r="D39" s="172"/>
      <c r="E39" s="62">
        <f>Y$12/$AC$17</f>
        <v>1.9491915922790183E-2</v>
      </c>
      <c r="F39" s="173"/>
      <c r="G39" s="174"/>
      <c r="H39" s="174"/>
      <c r="I39" s="174"/>
      <c r="J39" s="174"/>
      <c r="K39" s="174"/>
      <c r="L39" s="175"/>
    </row>
    <row r="40" spans="3:12">
      <c r="C40" s="171" t="s">
        <v>63</v>
      </c>
      <c r="D40" s="172"/>
      <c r="E40" s="62">
        <f>AC$16/$AC$17</f>
        <v>0.19549066220275804</v>
      </c>
      <c r="F40" s="173"/>
      <c r="G40" s="174"/>
      <c r="H40" s="174"/>
      <c r="I40" s="174"/>
      <c r="J40" s="174"/>
      <c r="K40" s="174"/>
      <c r="L40" s="175"/>
    </row>
    <row r="42" spans="3:12">
      <c r="C42" s="183"/>
      <c r="D42" s="184"/>
      <c r="E42" s="59" t="s">
        <v>42</v>
      </c>
      <c r="F42" s="183" t="s">
        <v>43</v>
      </c>
      <c r="G42" s="185"/>
      <c r="H42" s="185"/>
      <c r="I42" s="185"/>
      <c r="J42" s="185"/>
      <c r="K42" s="185"/>
      <c r="L42" s="184"/>
    </row>
    <row r="43" spans="3:12">
      <c r="C43" s="186" t="s">
        <v>45</v>
      </c>
      <c r="D43" s="187"/>
      <c r="E43" s="61">
        <f>SUM(E44:E48)</f>
        <v>1.0000000000000002</v>
      </c>
      <c r="F43" s="186"/>
      <c r="G43" s="188"/>
      <c r="H43" s="188"/>
      <c r="I43" s="188"/>
      <c r="J43" s="188"/>
      <c r="K43" s="188"/>
      <c r="L43" s="187"/>
    </row>
    <row r="44" spans="3:12">
      <c r="C44" s="171" t="s">
        <v>64</v>
      </c>
      <c r="D44" s="172"/>
      <c r="E44" s="62">
        <f>AC12/AC17</f>
        <v>0.8045093377972421</v>
      </c>
      <c r="F44" s="173"/>
      <c r="G44" s="174"/>
      <c r="H44" s="174"/>
      <c r="I44" s="174"/>
      <c r="J44" s="174"/>
      <c r="K44" s="174"/>
      <c r="L44" s="175"/>
    </row>
    <row r="45" spans="3:12">
      <c r="C45" s="171" t="s">
        <v>65</v>
      </c>
      <c r="D45" s="172"/>
      <c r="E45" s="62">
        <f>AC13/AC17</f>
        <v>8.0450933779724204E-2</v>
      </c>
      <c r="F45" s="173"/>
      <c r="G45" s="174"/>
      <c r="H45" s="174"/>
      <c r="I45" s="174"/>
      <c r="J45" s="174"/>
      <c r="K45" s="174"/>
      <c r="L45" s="175"/>
    </row>
    <row r="46" spans="3:12">
      <c r="C46" s="171" t="s">
        <v>66</v>
      </c>
      <c r="D46" s="172"/>
      <c r="E46" s="62">
        <f>AC14/AC17</f>
        <v>6.4360747023779363E-2</v>
      </c>
      <c r="F46" s="173"/>
      <c r="G46" s="174"/>
      <c r="H46" s="174"/>
      <c r="I46" s="174"/>
      <c r="J46" s="174"/>
      <c r="K46" s="174"/>
      <c r="L46" s="175"/>
    </row>
    <row r="47" spans="3:12">
      <c r="C47" s="171" t="s">
        <v>67</v>
      </c>
      <c r="D47" s="172"/>
      <c r="E47" s="62">
        <f>AC15/AC17</f>
        <v>5.0678981399254475E-2</v>
      </c>
      <c r="F47" s="173"/>
      <c r="G47" s="174"/>
      <c r="H47" s="174"/>
      <c r="I47" s="174"/>
      <c r="J47" s="174"/>
      <c r="K47" s="174"/>
      <c r="L47" s="175"/>
    </row>
  </sheetData>
  <mergeCells count="72">
    <mergeCell ref="C46:D46"/>
    <mergeCell ref="F46:L46"/>
    <mergeCell ref="C47:D47"/>
    <mergeCell ref="F47:L47"/>
    <mergeCell ref="C44:D44"/>
    <mergeCell ref="F44:L44"/>
    <mergeCell ref="C45:D45"/>
    <mergeCell ref="F45:L45"/>
    <mergeCell ref="C42:D42"/>
    <mergeCell ref="F42:L42"/>
    <mergeCell ref="C43:D43"/>
    <mergeCell ref="F43:L43"/>
    <mergeCell ref="C38:D38"/>
    <mergeCell ref="F38:L38"/>
    <mergeCell ref="C39:D39"/>
    <mergeCell ref="F39:L39"/>
    <mergeCell ref="C40:D40"/>
    <mergeCell ref="F40:L40"/>
    <mergeCell ref="C35:D35"/>
    <mergeCell ref="F35:L35"/>
    <mergeCell ref="C36:D36"/>
    <mergeCell ref="F36:L36"/>
    <mergeCell ref="C37:D37"/>
    <mergeCell ref="F37:L37"/>
    <mergeCell ref="C32:D32"/>
    <mergeCell ref="F32:L32"/>
    <mergeCell ref="F33:L33"/>
    <mergeCell ref="C34:D34"/>
    <mergeCell ref="F34:L34"/>
    <mergeCell ref="C29:D29"/>
    <mergeCell ref="F29:L29"/>
    <mergeCell ref="C30:D30"/>
    <mergeCell ref="F30:L30"/>
    <mergeCell ref="C31:D31"/>
    <mergeCell ref="F31:L31"/>
    <mergeCell ref="F18:Z18"/>
    <mergeCell ref="C26:D26"/>
    <mergeCell ref="F26:L26"/>
    <mergeCell ref="C27:D27"/>
    <mergeCell ref="F27:L27"/>
    <mergeCell ref="C28:D28"/>
    <mergeCell ref="F28:L28"/>
    <mergeCell ref="X3:X4"/>
    <mergeCell ref="Y3:Y4"/>
    <mergeCell ref="Z3:Z4"/>
    <mergeCell ref="F13:Z13"/>
    <mergeCell ref="F16:Z16"/>
    <mergeCell ref="F17:Z17"/>
    <mergeCell ref="R3:R4"/>
    <mergeCell ref="S3:S4"/>
    <mergeCell ref="T3:T4"/>
    <mergeCell ref="U3:U4"/>
    <mergeCell ref="V3:V4"/>
    <mergeCell ref="W3:W4"/>
    <mergeCell ref="L3:L4"/>
    <mergeCell ref="M3:M4"/>
    <mergeCell ref="B2:B4"/>
    <mergeCell ref="C2:C4"/>
    <mergeCell ref="D2:D4"/>
    <mergeCell ref="E2:E4"/>
    <mergeCell ref="F2:Z2"/>
    <mergeCell ref="F14:Z14"/>
    <mergeCell ref="F15:Z15"/>
    <mergeCell ref="AC2:AC4"/>
    <mergeCell ref="F3:F4"/>
    <mergeCell ref="I3:I4"/>
    <mergeCell ref="J3:J4"/>
    <mergeCell ref="K3:K4"/>
    <mergeCell ref="N3:N4"/>
    <mergeCell ref="O3:O4"/>
    <mergeCell ref="P3:P4"/>
    <mergeCell ref="Q3:Q4"/>
  </mergeCells>
  <phoneticPr fontId="6"/>
  <dataValidations count="1">
    <dataValidation type="list" allowBlank="1" showInputMessage="1" showErrorMessage="1" sqref="E6:E11" xr:uid="{00000000-0002-0000-0300-000000000000}">
      <formula1>"低,中,高,超高"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スケジュール①-8-Cチーム</vt:lpstr>
      <vt:lpstr>1_UI</vt:lpstr>
      <vt:lpstr>2-MenuOCD</vt:lpstr>
      <vt:lpstr>工数</vt:lpstr>
      <vt:lpstr>'2-MenuOCD'!Print_Area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 寛子</dc:creator>
  <cp:lastModifiedBy>dương lê xuân</cp:lastModifiedBy>
  <dcterms:created xsi:type="dcterms:W3CDTF">2020-01-24T07:34:20Z</dcterms:created>
  <dcterms:modified xsi:type="dcterms:W3CDTF">2023-09-27T10:27:16Z</dcterms:modified>
</cp:coreProperties>
</file>